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8195" windowHeight="10560"/>
  </bookViews>
  <sheets>
    <sheet name="Замеры" sheetId="1" r:id="rId1"/>
    <sheet name="АЧР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34" i="1" l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A7" i="1" l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8" i="1"/>
  <c r="D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6" i="1"/>
  <c r="D35" i="1"/>
  <c r="AA58" i="1" l="1"/>
  <c r="K58" i="1"/>
  <c r="J58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Z58" i="1" l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I58" i="1"/>
  <c r="H58" i="1"/>
  <c r="G58" i="1"/>
  <c r="F58" i="1"/>
  <c r="E58" i="1"/>
  <c r="D58" i="1"/>
  <c r="Z14" i="1" l="1"/>
  <c r="D14" i="1" l="1"/>
  <c r="E18" i="1" l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D18" i="1"/>
  <c r="AC44" i="1"/>
  <c r="AC40" i="1"/>
  <c r="AC24" i="1"/>
  <c r="AC52" i="1"/>
  <c r="AC12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D46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AA14" i="1"/>
  <c r="V38" i="1" l="1"/>
  <c r="N38" i="1"/>
  <c r="J38" i="1"/>
  <c r="H38" i="1"/>
  <c r="F38" i="1"/>
  <c r="O38" i="1"/>
  <c r="I38" i="1"/>
  <c r="G38" i="1"/>
  <c r="D38" i="1"/>
  <c r="Z22" i="1"/>
  <c r="S22" i="1"/>
  <c r="Q22" i="1"/>
  <c r="N22" i="1"/>
  <c r="L22" i="1"/>
  <c r="J22" i="1"/>
  <c r="H22" i="1"/>
  <c r="F22" i="1"/>
  <c r="D22" i="1"/>
  <c r="Y22" i="1"/>
  <c r="W22" i="1"/>
  <c r="R22" i="1"/>
  <c r="M22" i="1"/>
  <c r="K22" i="1"/>
  <c r="I22" i="1"/>
  <c r="E22" i="1"/>
  <c r="S38" i="1"/>
  <c r="E38" i="1"/>
  <c r="AA38" i="1"/>
  <c r="Y38" i="1"/>
  <c r="K38" i="1"/>
  <c r="R38" i="1"/>
  <c r="Z38" i="1"/>
  <c r="O22" i="1"/>
  <c r="W38" i="1"/>
  <c r="U22" i="1"/>
  <c r="L38" i="1"/>
  <c r="P38" i="1"/>
  <c r="T38" i="1"/>
  <c r="X38" i="1"/>
  <c r="G22" i="1"/>
  <c r="V22" i="1"/>
  <c r="M38" i="1"/>
  <c r="Q38" i="1"/>
  <c r="U38" i="1"/>
  <c r="P22" i="1"/>
  <c r="T22" i="1"/>
  <c r="AB35" i="1" l="1"/>
  <c r="X22" i="1"/>
  <c r="AA22" i="1"/>
  <c r="AB7" i="1"/>
</calcChain>
</file>

<file path=xl/sharedStrings.xml><?xml version="1.0" encoding="utf-8"?>
<sst xmlns="http://schemas.openxmlformats.org/spreadsheetml/2006/main" count="103" uniqueCount="31">
  <si>
    <t xml:space="preserve">№   пп </t>
  </si>
  <si>
    <t xml:space="preserve">Оперативное наименование присоединения </t>
  </si>
  <si>
    <t>час</t>
  </si>
  <si>
    <t xml:space="preserve">Ед. </t>
  </si>
  <si>
    <t>А</t>
  </si>
  <si>
    <t>МВт</t>
  </si>
  <si>
    <t>МВар</t>
  </si>
  <si>
    <t>кВ</t>
  </si>
  <si>
    <r>
      <t xml:space="preserve">Объект </t>
    </r>
    <r>
      <rPr>
        <u/>
        <sz val="12"/>
        <rFont val="Times New Roman"/>
        <family val="1"/>
        <charset val="204"/>
      </rPr>
      <t xml:space="preserve">ПС 110/35/10 кВ "Химинститут" </t>
    </r>
  </si>
  <si>
    <t xml:space="preserve">Ввод 1 </t>
  </si>
  <si>
    <t>ф.22</t>
  </si>
  <si>
    <t>ф.28</t>
  </si>
  <si>
    <t>ф. 31</t>
  </si>
  <si>
    <t>ф.33</t>
  </si>
  <si>
    <t>ТСН 1</t>
  </si>
  <si>
    <t>Ввод 2</t>
  </si>
  <si>
    <t>ф.14</t>
  </si>
  <si>
    <t>ф. 15</t>
  </si>
  <si>
    <t>ф.17</t>
  </si>
  <si>
    <t>ф.18</t>
  </si>
  <si>
    <t>ф.19</t>
  </si>
  <si>
    <t>ТСН 2</t>
  </si>
  <si>
    <t>−</t>
  </si>
  <si>
    <t>Ответственный за проведение замеров - главный энергетик Горылев А.Ю.</t>
  </si>
  <si>
    <r>
      <t xml:space="preserve">Предприятие </t>
    </r>
    <r>
      <rPr>
        <u/>
        <sz val="12"/>
        <rFont val="Times New Roman"/>
        <family val="1"/>
        <charset val="204"/>
      </rPr>
      <t xml:space="preserve">АО "ВНИИСВ"   </t>
    </r>
  </si>
  <si>
    <t>100/5</t>
  </si>
  <si>
    <t>коэф тр.т.</t>
  </si>
  <si>
    <t>множитель</t>
  </si>
  <si>
    <t>200/5</t>
  </si>
  <si>
    <t>Главный энергетик                                                              А.Ю. Горылев</t>
  </si>
  <si>
    <t xml:space="preserve">                       Замеры электрических нагрузок и напряжений за 21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</si>
</sst>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Helv"/>
    </font>
    <font>
      <sz val="12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5"/>
      <name val="Calibri"/>
      <family val="2"/>
      <charset val="204"/>
    </font>
    <font>
      <sz val="7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160">
    <xf numFmtId="0" fontId="0" fillId="0" borderId="0" xfId="0"/>
    <xf numFmtId="0" fontId="2" fillId="2" borderId="0" xfId="2" applyFill="1"/>
    <xf numFmtId="49" fontId="11" fillId="0" borderId="3" xfId="2" applyNumberFormat="1" applyFont="1" applyFill="1" applyBorder="1" applyAlignment="1">
      <alignment horizontal="right" wrapText="1"/>
    </xf>
    <xf numFmtId="0" fontId="17" fillId="0" borderId="0" xfId="0" applyFont="1"/>
    <xf numFmtId="0" fontId="20" fillId="0" borderId="0" xfId="0" applyFont="1"/>
    <xf numFmtId="0" fontId="3" fillId="0" borderId="0" xfId="2" applyFont="1" applyFill="1" applyBorder="1"/>
    <xf numFmtId="0" fontId="4" fillId="0" borderId="0" xfId="2" applyFont="1" applyFill="1"/>
    <xf numFmtId="0" fontId="3" fillId="0" borderId="0" xfId="2" applyFont="1" applyFill="1" applyBorder="1" applyAlignment="1"/>
    <xf numFmtId="0" fontId="2" fillId="0" borderId="0" xfId="2" applyFont="1" applyFill="1"/>
    <xf numFmtId="0" fontId="6" fillId="0" borderId="0" xfId="2" applyFont="1" applyFill="1"/>
    <xf numFmtId="0" fontId="7" fillId="0" borderId="1" xfId="2" applyFont="1" applyFill="1" applyBorder="1"/>
    <xf numFmtId="0" fontId="7" fillId="0" borderId="8" xfId="2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166" fontId="7" fillId="0" borderId="8" xfId="2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2" fillId="0" borderId="0" xfId="0" applyFont="1" applyFill="1"/>
    <xf numFmtId="0" fontId="10" fillId="0" borderId="1" xfId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20" fillId="0" borderId="0" xfId="0" applyFont="1" applyFill="1"/>
    <xf numFmtId="0" fontId="0" fillId="0" borderId="0" xfId="0" applyFill="1"/>
    <xf numFmtId="0" fontId="7" fillId="0" borderId="2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49" fontId="11" fillId="0" borderId="3" xfId="2" applyNumberFormat="1" applyFont="1" applyFill="1" applyBorder="1" applyAlignment="1">
      <alignment horizontal="right" vertical="center" wrapText="1"/>
    </xf>
    <xf numFmtId="0" fontId="7" fillId="0" borderId="4" xfId="2" applyFont="1" applyFill="1" applyBorder="1" applyAlignment="1">
      <alignment vertical="center" wrapText="1"/>
    </xf>
    <xf numFmtId="0" fontId="18" fillId="0" borderId="2" xfId="0" applyFont="1" applyFill="1" applyBorder="1"/>
    <xf numFmtId="49" fontId="10" fillId="0" borderId="3" xfId="2" applyNumberFormat="1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center" vertical="top"/>
    </xf>
    <xf numFmtId="0" fontId="21" fillId="0" borderId="3" xfId="2" applyFont="1" applyFill="1" applyBorder="1" applyAlignment="1">
      <alignment horizontal="center" vertical="top"/>
    </xf>
    <xf numFmtId="0" fontId="7" fillId="0" borderId="3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center" vertical="top"/>
    </xf>
    <xf numFmtId="0" fontId="7" fillId="0" borderId="6" xfId="2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left"/>
    </xf>
    <xf numFmtId="0" fontId="21" fillId="0" borderId="7" xfId="2" applyFont="1" applyFill="1" applyBorder="1" applyAlignment="1">
      <alignment horizontal="center" vertical="top"/>
    </xf>
    <xf numFmtId="0" fontId="7" fillId="0" borderId="7" xfId="2" applyFont="1" applyFill="1" applyBorder="1" applyAlignment="1">
      <alignment horizontal="center" vertical="top"/>
    </xf>
    <xf numFmtId="49" fontId="11" fillId="0" borderId="3" xfId="2" applyNumberFormat="1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center" vertical="top"/>
    </xf>
    <xf numFmtId="0" fontId="0" fillId="0" borderId="0" xfId="0" applyFont="1" applyFill="1"/>
    <xf numFmtId="0" fontId="17" fillId="0" borderId="0" xfId="0" applyFont="1" applyFill="1"/>
    <xf numFmtId="0" fontId="19" fillId="0" borderId="0" xfId="1" applyFont="1" applyFill="1" applyBorder="1" applyAlignment="1">
      <alignment horizontal="center" vertical="center"/>
    </xf>
    <xf numFmtId="166" fontId="23" fillId="0" borderId="0" xfId="0" applyNumberFormat="1" applyFont="1" applyFill="1"/>
    <xf numFmtId="0" fontId="0" fillId="0" borderId="2" xfId="0" applyFill="1" applyBorder="1"/>
    <xf numFmtId="2" fontId="23" fillId="0" borderId="0" xfId="0" applyNumberFormat="1" applyFont="1" applyFill="1"/>
    <xf numFmtId="0" fontId="24" fillId="0" borderId="0" xfId="0" applyFont="1" applyFill="1"/>
    <xf numFmtId="0" fontId="25" fillId="0" borderId="0" xfId="0" applyFont="1"/>
    <xf numFmtId="165" fontId="10" fillId="0" borderId="1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164" fontId="27" fillId="0" borderId="1" xfId="2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2" fillId="3" borderId="15" xfId="0" applyFont="1" applyFill="1" applyBorder="1" applyAlignment="1" applyProtection="1">
      <alignment vertical="top" wrapText="1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0" fontId="12" fillId="3" borderId="19" xfId="0" applyFont="1" applyFill="1" applyBorder="1" applyAlignment="1" applyProtection="1">
      <alignment vertical="top" wrapText="1"/>
      <protection locked="0"/>
    </xf>
    <xf numFmtId="0" fontId="12" fillId="3" borderId="20" xfId="0" applyFont="1" applyFill="1" applyBorder="1" applyAlignment="1" applyProtection="1">
      <alignment vertical="top" wrapText="1"/>
      <protection locked="0"/>
    </xf>
    <xf numFmtId="0" fontId="7" fillId="3" borderId="10" xfId="0" applyNumberFormat="1" applyFont="1" applyFill="1" applyBorder="1" applyAlignment="1" applyProtection="1">
      <alignment horizontal="center"/>
      <protection locked="0"/>
    </xf>
    <xf numFmtId="0" fontId="7" fillId="3" borderId="22" xfId="0" applyNumberFormat="1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2" fontId="9" fillId="4" borderId="35" xfId="0" applyNumberFormat="1" applyFont="1" applyFill="1" applyBorder="1" applyAlignment="1">
      <alignment horizontal="center" vertical="center" wrapText="1"/>
    </xf>
    <xf numFmtId="2" fontId="9" fillId="4" borderId="36" xfId="0" applyNumberFormat="1" applyFont="1" applyFill="1" applyBorder="1" applyAlignment="1">
      <alignment horizontal="center" vertical="center" wrapText="1"/>
    </xf>
    <xf numFmtId="2" fontId="9" fillId="4" borderId="37" xfId="0" applyNumberFormat="1" applyFont="1" applyFill="1" applyBorder="1" applyAlignment="1">
      <alignment horizontal="center" vertical="center" wrapText="1"/>
    </xf>
    <xf numFmtId="2" fontId="9" fillId="4" borderId="35" xfId="0" applyNumberFormat="1" applyFont="1" applyFill="1" applyBorder="1" applyAlignment="1">
      <alignment vertical="center"/>
    </xf>
    <xf numFmtId="2" fontId="9" fillId="4" borderId="36" xfId="0" applyNumberFormat="1" applyFont="1" applyFill="1" applyBorder="1" applyAlignment="1">
      <alignment vertical="center"/>
    </xf>
    <xf numFmtId="2" fontId="9" fillId="4" borderId="37" xfId="0" applyNumberFormat="1" applyFont="1" applyFill="1" applyBorder="1" applyAlignment="1">
      <alignment vertical="center"/>
    </xf>
    <xf numFmtId="2" fontId="26" fillId="4" borderId="29" xfId="0" applyNumberFormat="1" applyFont="1" applyFill="1" applyBorder="1" applyAlignment="1">
      <alignment vertical="center"/>
    </xf>
    <xf numFmtId="2" fontId="26" fillId="4" borderId="30" xfId="0" applyNumberFormat="1" applyFont="1" applyFill="1" applyBorder="1" applyAlignment="1">
      <alignment vertical="center"/>
    </xf>
    <xf numFmtId="2" fontId="26" fillId="4" borderId="31" xfId="0" applyNumberFormat="1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vertical="center"/>
    </xf>
    <xf numFmtId="2" fontId="9" fillId="4" borderId="39" xfId="0" applyNumberFormat="1" applyFont="1" applyFill="1" applyBorder="1" applyAlignment="1">
      <alignment horizontal="center" vertical="center" wrapText="1"/>
    </xf>
    <xf numFmtId="2" fontId="9" fillId="4" borderId="40" xfId="0" applyNumberFormat="1" applyFont="1" applyFill="1" applyBorder="1" applyAlignment="1">
      <alignment horizontal="center" vertical="center" wrapText="1"/>
    </xf>
    <xf numFmtId="2" fontId="9" fillId="4" borderId="39" xfId="0" applyNumberFormat="1" applyFont="1" applyFill="1" applyBorder="1" applyAlignment="1">
      <alignment vertical="center"/>
    </xf>
    <xf numFmtId="2" fontId="9" fillId="4" borderId="4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quotePrefix="1" applyNumberFormat="1" applyFont="1" applyFill="1" applyBorder="1" applyAlignment="1">
      <alignment horizontal="center" vertical="center"/>
    </xf>
    <xf numFmtId="1" fontId="9" fillId="0" borderId="1" xfId="0" quotePrefix="1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164" fontId="9" fillId="0" borderId="36" xfId="0" quotePrefix="1" applyNumberFormat="1" applyFont="1" applyFill="1" applyBorder="1" applyAlignment="1">
      <alignment horizontal="center" vertical="center"/>
    </xf>
    <xf numFmtId="1" fontId="9" fillId="0" borderId="36" xfId="0" quotePrefix="1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center" vertical="center"/>
    </xf>
    <xf numFmtId="164" fontId="9" fillId="0" borderId="30" xfId="0" quotePrefix="1" applyNumberFormat="1" applyFont="1" applyFill="1" applyBorder="1" applyAlignment="1">
      <alignment horizontal="center" vertical="center"/>
    </xf>
    <xf numFmtId="1" fontId="9" fillId="0" borderId="30" xfId="0" quotePrefix="1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" fontId="9" fillId="0" borderId="41" xfId="0" quotePrefix="1" applyNumberFormat="1" applyFont="1" applyFill="1" applyBorder="1" applyAlignment="1">
      <alignment horizontal="center" vertical="center"/>
    </xf>
    <xf numFmtId="1" fontId="9" fillId="0" borderId="28" xfId="0" quotePrefix="1" applyNumberFormat="1" applyFont="1" applyFill="1" applyBorder="1" applyAlignment="1">
      <alignment horizontal="center" vertical="center"/>
    </xf>
    <xf numFmtId="1" fontId="9" fillId="0" borderId="34" xfId="0" quotePrefix="1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9" fillId="0" borderId="35" xfId="0" applyFont="1" applyFill="1" applyBorder="1" applyAlignment="1">
      <alignment horizontal="center" vertical="center"/>
    </xf>
    <xf numFmtId="0" fontId="0" fillId="0" borderId="0" xfId="0" applyBorder="1"/>
    <xf numFmtId="2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2" fontId="9" fillId="3" borderId="0" xfId="0" applyNumberFormat="1" applyFont="1" applyFill="1" applyBorder="1" applyAlignment="1">
      <alignment vertical="center"/>
    </xf>
    <xf numFmtId="0" fontId="26" fillId="0" borderId="46" xfId="0" applyFont="1" applyFill="1" applyBorder="1" applyAlignment="1">
      <alignment vertical="top"/>
    </xf>
    <xf numFmtId="0" fontId="7" fillId="0" borderId="2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center" vertical="top"/>
    </xf>
    <xf numFmtId="0" fontId="7" fillId="0" borderId="7" xfId="2" applyFont="1" applyFill="1" applyBorder="1" applyAlignment="1">
      <alignment horizontal="center" vertical="top"/>
    </xf>
    <xf numFmtId="0" fontId="7" fillId="0" borderId="9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top"/>
    </xf>
    <xf numFmtId="0" fontId="7" fillId="0" borderId="3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center" vertical="top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left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15" fillId="0" borderId="0" xfId="0" applyFont="1" applyAlignment="1" applyProtection="1">
      <alignment horizontal="center"/>
      <protection locked="0"/>
    </xf>
    <xf numFmtId="164" fontId="12" fillId="3" borderId="21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wrapText="1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0" borderId="38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164" fontId="28" fillId="0" borderId="1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39" sqref="R39"/>
    </sheetView>
  </sheetViews>
  <sheetFormatPr defaultRowHeight="15" x14ac:dyDescent="0.25"/>
  <cols>
    <col min="1" max="1" width="4.28515625" customWidth="1"/>
    <col min="2" max="2" width="13.42578125" customWidth="1"/>
    <col min="3" max="3" width="6.42578125" style="22" customWidth="1"/>
    <col min="4" max="6" width="4" style="22" customWidth="1"/>
    <col min="7" max="7" width="4.85546875" style="22" customWidth="1"/>
    <col min="8" max="8" width="4" style="22" customWidth="1"/>
    <col min="9" max="12" width="4.42578125" style="22" customWidth="1"/>
    <col min="13" max="13" width="4.7109375" style="22" customWidth="1"/>
    <col min="14" max="14" width="4.140625" style="22" customWidth="1"/>
    <col min="15" max="15" width="4.7109375" style="22" customWidth="1"/>
    <col min="16" max="17" width="4.28515625" style="22" customWidth="1"/>
    <col min="18" max="19" width="4.140625" style="22" customWidth="1"/>
    <col min="20" max="20" width="4.7109375" style="22" customWidth="1"/>
    <col min="21" max="21" width="4.42578125" style="22" customWidth="1"/>
    <col min="22" max="22" width="4" style="22" customWidth="1"/>
    <col min="23" max="23" width="4.42578125" style="22" customWidth="1"/>
    <col min="24" max="25" width="4.28515625" style="22" customWidth="1"/>
    <col min="26" max="26" width="5.140625" style="22" customWidth="1"/>
    <col min="27" max="27" width="4.140625" style="22" customWidth="1"/>
    <col min="28" max="28" width="5.140625" style="3" customWidth="1"/>
    <col min="29" max="30" width="9.140625" style="3"/>
    <col min="31" max="31" width="9.140625" style="4"/>
  </cols>
  <sheetData>
    <row r="1" spans="1:31" ht="15.75" x14ac:dyDescent="0.25">
      <c r="A1" s="125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5"/>
      <c r="U1" s="5"/>
      <c r="V1" s="5"/>
      <c r="W1" s="5"/>
      <c r="X1" s="126"/>
      <c r="Y1" s="126"/>
      <c r="Z1" s="126"/>
      <c r="AA1" s="6"/>
    </row>
    <row r="2" spans="1:31" ht="15.75" x14ac:dyDescent="0.25">
      <c r="A2" s="127" t="s">
        <v>24</v>
      </c>
      <c r="B2" s="127"/>
      <c r="C2" s="127"/>
      <c r="D2" s="127"/>
      <c r="E2" s="127"/>
      <c r="F2" s="127"/>
      <c r="G2" s="127"/>
      <c r="H2" s="7" t="s">
        <v>8</v>
      </c>
      <c r="I2" s="7"/>
      <c r="J2" s="7"/>
      <c r="K2" s="7"/>
      <c r="L2" s="7"/>
      <c r="M2" s="7"/>
      <c r="N2" s="7"/>
      <c r="O2" s="7"/>
      <c r="P2" s="5"/>
      <c r="Q2" s="5"/>
      <c r="R2" s="5"/>
      <c r="S2" s="5"/>
      <c r="T2" s="5"/>
      <c r="U2" s="5"/>
      <c r="V2" s="5"/>
      <c r="W2" s="5"/>
      <c r="X2" s="126"/>
      <c r="Y2" s="126"/>
      <c r="Z2" s="126"/>
      <c r="AA2" s="6"/>
    </row>
    <row r="3" spans="1:31" x14ac:dyDescent="0.25">
      <c r="A3" s="1"/>
      <c r="B3" s="1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1" x14ac:dyDescent="0.25">
      <c r="A4" s="122" t="s">
        <v>0</v>
      </c>
      <c r="B4" s="128" t="s">
        <v>1</v>
      </c>
      <c r="C4" s="10" t="s">
        <v>2</v>
      </c>
      <c r="D4" s="118">
        <v>0</v>
      </c>
      <c r="E4" s="118">
        <v>1</v>
      </c>
      <c r="F4" s="118">
        <v>2</v>
      </c>
      <c r="G4" s="118">
        <v>3</v>
      </c>
      <c r="H4" s="118">
        <v>4</v>
      </c>
      <c r="I4" s="118">
        <v>5</v>
      </c>
      <c r="J4" s="118">
        <v>6</v>
      </c>
      <c r="K4" s="118">
        <v>7</v>
      </c>
      <c r="L4" s="118">
        <v>8</v>
      </c>
      <c r="M4" s="118">
        <v>9</v>
      </c>
      <c r="N4" s="118">
        <v>10</v>
      </c>
      <c r="O4" s="118">
        <v>11</v>
      </c>
      <c r="P4" s="118">
        <v>12</v>
      </c>
      <c r="Q4" s="118">
        <v>13</v>
      </c>
      <c r="R4" s="118">
        <v>14</v>
      </c>
      <c r="S4" s="118">
        <v>15</v>
      </c>
      <c r="T4" s="118">
        <v>16</v>
      </c>
      <c r="U4" s="118">
        <v>17</v>
      </c>
      <c r="V4" s="118">
        <v>18</v>
      </c>
      <c r="W4" s="118">
        <v>19</v>
      </c>
      <c r="X4" s="118">
        <v>20</v>
      </c>
      <c r="Y4" s="118">
        <v>21</v>
      </c>
      <c r="Z4" s="118">
        <v>22</v>
      </c>
      <c r="AA4" s="118">
        <v>23</v>
      </c>
    </row>
    <row r="5" spans="1:31" ht="24" customHeight="1" x14ac:dyDescent="0.25">
      <c r="A5" s="123"/>
      <c r="B5" s="129"/>
      <c r="C5" s="10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56" t="s">
        <v>26</v>
      </c>
      <c r="AC5" s="56" t="s">
        <v>27</v>
      </c>
      <c r="AD5" s="56"/>
    </row>
    <row r="6" spans="1:31" s="28" customFormat="1" x14ac:dyDescent="0.25">
      <c r="A6" s="115">
        <v>1</v>
      </c>
      <c r="B6" s="49"/>
      <c r="C6" s="11" t="s">
        <v>4</v>
      </c>
      <c r="D6" s="159">
        <f>D10+D14+D18+D22</f>
        <v>157.12815782792418</v>
      </c>
      <c r="E6" s="159">
        <f t="shared" ref="E6:AA6" si="0">E10+E14+E18+E22</f>
        <v>152.18118692856518</v>
      </c>
      <c r="F6" s="159">
        <f t="shared" si="0"/>
        <v>154.32891157203187</v>
      </c>
      <c r="G6" s="159">
        <f t="shared" si="0"/>
        <v>154.50313204976314</v>
      </c>
      <c r="H6" s="159">
        <f t="shared" si="0"/>
        <v>154.62984186392288</v>
      </c>
      <c r="I6" s="159">
        <f t="shared" si="0"/>
        <v>153.43455522465959</v>
      </c>
      <c r="J6" s="159">
        <f t="shared" si="0"/>
        <v>151.7243408750825</v>
      </c>
      <c r="K6" s="159">
        <f t="shared" si="0"/>
        <v>168.30510792938375</v>
      </c>
      <c r="L6" s="159">
        <f t="shared" si="0"/>
        <v>179.21665467406871</v>
      </c>
      <c r="M6" s="159">
        <f t="shared" si="0"/>
        <v>182.36980046624373</v>
      </c>
      <c r="N6" s="159">
        <f t="shared" si="0"/>
        <v>176.63423361342569</v>
      </c>
      <c r="O6" s="159">
        <f t="shared" si="0"/>
        <v>179.0101533600353</v>
      </c>
      <c r="P6" s="159">
        <f t="shared" si="0"/>
        <v>171.37779951055001</v>
      </c>
      <c r="Q6" s="159">
        <f t="shared" si="0"/>
        <v>176.36141083988855</v>
      </c>
      <c r="R6" s="159">
        <f t="shared" si="0"/>
        <v>176.6947485101478</v>
      </c>
      <c r="S6" s="159">
        <f t="shared" si="0"/>
        <v>175.43940573486418</v>
      </c>
      <c r="T6" s="159">
        <f t="shared" si="0"/>
        <v>172.32989507500241</v>
      </c>
      <c r="U6" s="159">
        <f t="shared" si="0"/>
        <v>175.69524951681825</v>
      </c>
      <c r="V6" s="159">
        <f t="shared" si="0"/>
        <v>177.32976955006617</v>
      </c>
      <c r="W6" s="159">
        <f t="shared" si="0"/>
        <v>180.60446634039874</v>
      </c>
      <c r="X6" s="159">
        <f t="shared" si="0"/>
        <v>173.1867355407212</v>
      </c>
      <c r="Y6" s="159">
        <f t="shared" si="0"/>
        <v>162.87602982888976</v>
      </c>
      <c r="Z6" s="159">
        <f t="shared" si="0"/>
        <v>165.07211628419682</v>
      </c>
      <c r="AA6" s="159">
        <f t="shared" si="0"/>
        <v>161.01695517717187</v>
      </c>
      <c r="AB6" s="46"/>
      <c r="AC6" s="46"/>
      <c r="AD6" s="46"/>
      <c r="AE6" s="27"/>
    </row>
    <row r="7" spans="1:31" s="28" customFormat="1" x14ac:dyDescent="0.25">
      <c r="A7" s="116"/>
      <c r="B7" s="30" t="s">
        <v>9</v>
      </c>
      <c r="C7" s="11" t="s">
        <v>5</v>
      </c>
      <c r="D7" s="13">
        <f>D11+D15+D19+D23+D27</f>
        <v>1.2360199999999999</v>
      </c>
      <c r="E7" s="13">
        <f t="shared" ref="E7:AA7" si="1">E11+E15+E19+E23+E27</f>
        <v>1.18702</v>
      </c>
      <c r="F7" s="13">
        <f t="shared" si="1"/>
        <v>1.1880199999999999</v>
      </c>
      <c r="G7" s="13">
        <f t="shared" si="1"/>
        <v>1.18102</v>
      </c>
      <c r="H7" s="13">
        <f t="shared" si="1"/>
        <v>1.1720199999999998</v>
      </c>
      <c r="I7" s="13">
        <f t="shared" si="1"/>
        <v>1.1590199999999999</v>
      </c>
      <c r="J7" s="13">
        <f t="shared" si="1"/>
        <v>1.1830199999999997</v>
      </c>
      <c r="K7" s="13">
        <f t="shared" si="1"/>
        <v>1.3810199999999999</v>
      </c>
      <c r="L7" s="13">
        <f t="shared" si="1"/>
        <v>1.5070199999999998</v>
      </c>
      <c r="M7" s="13">
        <f t="shared" si="1"/>
        <v>1.5470200000000001</v>
      </c>
      <c r="N7" s="13">
        <f t="shared" si="1"/>
        <v>1.5040199999999999</v>
      </c>
      <c r="O7" s="13">
        <f t="shared" si="1"/>
        <v>1.49502</v>
      </c>
      <c r="P7" s="13">
        <f t="shared" si="1"/>
        <v>1.4460200000000001</v>
      </c>
      <c r="Q7" s="13">
        <f t="shared" si="1"/>
        <v>1.4870199999999998</v>
      </c>
      <c r="R7" s="13">
        <f t="shared" si="1"/>
        <v>1.46102</v>
      </c>
      <c r="S7" s="13">
        <f t="shared" si="1"/>
        <v>1.43702</v>
      </c>
      <c r="T7" s="13">
        <f t="shared" si="1"/>
        <v>1.4140200000000001</v>
      </c>
      <c r="U7" s="13">
        <f t="shared" si="1"/>
        <v>1.4400199999999999</v>
      </c>
      <c r="V7" s="13">
        <f t="shared" si="1"/>
        <v>1.4380199999999996</v>
      </c>
      <c r="W7" s="13">
        <f t="shared" si="1"/>
        <v>1.49502</v>
      </c>
      <c r="X7" s="13">
        <f t="shared" si="1"/>
        <v>1.4150199999999999</v>
      </c>
      <c r="Y7" s="13">
        <f t="shared" si="1"/>
        <v>1.25902</v>
      </c>
      <c r="Z7" s="13">
        <f t="shared" si="1"/>
        <v>1.31202</v>
      </c>
      <c r="AA7" s="13">
        <f t="shared" si="1"/>
        <v>1.2430199999999998</v>
      </c>
      <c r="AB7" s="50">
        <f>MAX(D7:AA7)</f>
        <v>1.5470200000000001</v>
      </c>
      <c r="AC7" s="46"/>
      <c r="AD7" s="46"/>
      <c r="AE7" s="27"/>
    </row>
    <row r="8" spans="1:31" s="28" customFormat="1" x14ac:dyDescent="0.25">
      <c r="A8" s="116"/>
      <c r="B8" s="34"/>
      <c r="C8" s="11" t="s">
        <v>6</v>
      </c>
      <c r="D8" s="14">
        <f>D12+D16+D20+D24+D28</f>
        <v>0.95</v>
      </c>
      <c r="E8" s="14">
        <v>0.95</v>
      </c>
      <c r="F8" s="14">
        <v>0.95</v>
      </c>
      <c r="G8" s="14">
        <v>0.95</v>
      </c>
      <c r="H8" s="14">
        <v>0.95</v>
      </c>
      <c r="I8" s="14">
        <v>0.95</v>
      </c>
      <c r="J8" s="14">
        <v>0.95</v>
      </c>
      <c r="K8" s="14">
        <v>0.95</v>
      </c>
      <c r="L8" s="14">
        <v>0.95</v>
      </c>
      <c r="M8" s="14">
        <v>0.95</v>
      </c>
      <c r="N8" s="14">
        <v>0.95</v>
      </c>
      <c r="O8" s="14">
        <v>0.95</v>
      </c>
      <c r="P8" s="14">
        <v>0.95</v>
      </c>
      <c r="Q8" s="14">
        <v>0.95</v>
      </c>
      <c r="R8" s="14">
        <v>0.95</v>
      </c>
      <c r="S8" s="14">
        <v>0.95</v>
      </c>
      <c r="T8" s="14">
        <v>0.95</v>
      </c>
      <c r="U8" s="14">
        <v>0.95</v>
      </c>
      <c r="V8" s="14">
        <v>0.95</v>
      </c>
      <c r="W8" s="14">
        <v>0.95</v>
      </c>
      <c r="X8" s="14">
        <v>0.95</v>
      </c>
      <c r="Y8" s="14">
        <v>0.95</v>
      </c>
      <c r="Z8" s="14">
        <v>0.95</v>
      </c>
      <c r="AA8" s="14">
        <v>0.95</v>
      </c>
      <c r="AB8" s="46"/>
      <c r="AC8" s="46"/>
      <c r="AD8" s="46"/>
      <c r="AE8" s="27"/>
    </row>
    <row r="9" spans="1:31" s="28" customFormat="1" x14ac:dyDescent="0.25">
      <c r="A9" s="117"/>
      <c r="B9" s="32"/>
      <c r="C9" s="11" t="s">
        <v>7</v>
      </c>
      <c r="D9" s="15">
        <v>10.5</v>
      </c>
      <c r="E9" s="15">
        <v>10.5</v>
      </c>
      <c r="F9" s="15">
        <v>10.5</v>
      </c>
      <c r="G9" s="15">
        <v>10.5</v>
      </c>
      <c r="H9" s="15">
        <v>10.5</v>
      </c>
      <c r="I9" s="15">
        <v>10.5</v>
      </c>
      <c r="J9" s="15">
        <v>10.5</v>
      </c>
      <c r="K9" s="15">
        <v>10.5</v>
      </c>
      <c r="L9" s="15">
        <v>10.5</v>
      </c>
      <c r="M9" s="15">
        <v>10.5</v>
      </c>
      <c r="N9" s="15">
        <v>10.5</v>
      </c>
      <c r="O9" s="15">
        <v>10.5</v>
      </c>
      <c r="P9" s="15">
        <v>10.5</v>
      </c>
      <c r="Q9" s="15">
        <v>10.5</v>
      </c>
      <c r="R9" s="15">
        <v>10.5</v>
      </c>
      <c r="S9" s="15">
        <v>10.5</v>
      </c>
      <c r="T9" s="15">
        <v>10.5</v>
      </c>
      <c r="U9" s="15">
        <v>10.5</v>
      </c>
      <c r="V9" s="15">
        <v>10.5</v>
      </c>
      <c r="W9" s="15">
        <v>10.5</v>
      </c>
      <c r="X9" s="15">
        <v>10.5</v>
      </c>
      <c r="Y9" s="15">
        <v>10.5</v>
      </c>
      <c r="Z9" s="15">
        <v>10.5</v>
      </c>
      <c r="AA9" s="15">
        <v>10.5</v>
      </c>
      <c r="AB9" s="46"/>
      <c r="AC9" s="46"/>
      <c r="AD9" s="46"/>
      <c r="AE9" s="27"/>
    </row>
    <row r="10" spans="1:31" s="22" customFormat="1" x14ac:dyDescent="0.25">
      <c r="A10" s="119">
        <v>2</v>
      </c>
      <c r="B10" s="124" t="s">
        <v>10</v>
      </c>
      <c r="C10" s="16" t="s">
        <v>4</v>
      </c>
      <c r="D10" s="17">
        <f t="shared" ref="D10:AA10" si="2">D11*1000/(D11/SQRT((D11*D11)+(D12*D12))*D13)</f>
        <v>28.871597825505475</v>
      </c>
      <c r="E10" s="17">
        <f t="shared" si="2"/>
        <v>29.529338959929852</v>
      </c>
      <c r="F10" s="17">
        <f t="shared" si="2"/>
        <v>29.201932033122741</v>
      </c>
      <c r="G10" s="17">
        <f t="shared" si="2"/>
        <v>27.421295331215173</v>
      </c>
      <c r="H10" s="17">
        <f t="shared" si="2"/>
        <v>27.44510083950691</v>
      </c>
      <c r="I10" s="17">
        <f t="shared" si="2"/>
        <v>26.324505538314192</v>
      </c>
      <c r="J10" s="17">
        <f t="shared" si="2"/>
        <v>26.238743402243902</v>
      </c>
      <c r="K10" s="17">
        <f t="shared" si="2"/>
        <v>35.95966498271271</v>
      </c>
      <c r="L10" s="17">
        <f t="shared" si="2"/>
        <v>38.224661104492313</v>
      </c>
      <c r="M10" s="17">
        <f t="shared" si="2"/>
        <v>41.509062475243837</v>
      </c>
      <c r="N10" s="17">
        <f t="shared" si="2"/>
        <v>37.203369510675316</v>
      </c>
      <c r="O10" s="17">
        <f t="shared" si="2"/>
        <v>43.978555895854598</v>
      </c>
      <c r="P10" s="17">
        <f t="shared" si="2"/>
        <v>36.962320705381018</v>
      </c>
      <c r="Q10" s="17">
        <f t="shared" si="2"/>
        <v>37.135652536913952</v>
      </c>
      <c r="R10" s="17">
        <f t="shared" si="2"/>
        <v>35.724316051810064</v>
      </c>
      <c r="S10" s="17">
        <f t="shared" si="2"/>
        <v>35.901098714230024</v>
      </c>
      <c r="T10" s="17">
        <f t="shared" si="2"/>
        <v>35.635977641904695</v>
      </c>
      <c r="U10" s="17">
        <f t="shared" si="2"/>
        <v>32.727002449695938</v>
      </c>
      <c r="V10" s="17">
        <f t="shared" si="2"/>
        <v>31.529419728089234</v>
      </c>
      <c r="W10" s="17">
        <f t="shared" si="2"/>
        <v>35.052277123166682</v>
      </c>
      <c r="X10" s="17">
        <f t="shared" si="2"/>
        <v>34.392558389313784</v>
      </c>
      <c r="Y10" s="17">
        <f t="shared" si="2"/>
        <v>26.626500362269731</v>
      </c>
      <c r="Z10" s="17">
        <f t="shared" si="2"/>
        <v>29.569856564304807</v>
      </c>
      <c r="AA10" s="17">
        <f t="shared" si="2"/>
        <v>27.965641374831169</v>
      </c>
      <c r="AB10" s="46"/>
      <c r="AC10" s="46"/>
      <c r="AD10" s="46"/>
      <c r="AE10" s="27"/>
    </row>
    <row r="11" spans="1:31" s="27" customFormat="1" x14ac:dyDescent="0.25">
      <c r="A11" s="120"/>
      <c r="B11" s="124"/>
      <c r="C11" s="16" t="s">
        <v>5</v>
      </c>
      <c r="D11" s="14">
        <v>0.29899999999999999</v>
      </c>
      <c r="E11" s="14">
        <v>0.30599999999999999</v>
      </c>
      <c r="F11" s="14">
        <v>0.29599999999999999</v>
      </c>
      <c r="G11" s="14">
        <v>0.27</v>
      </c>
      <c r="H11" s="14">
        <v>0.26200000000000001</v>
      </c>
      <c r="I11" s="14">
        <v>0.249</v>
      </c>
      <c r="J11" s="14">
        <v>0.248</v>
      </c>
      <c r="K11" s="14">
        <v>0.35799999999999998</v>
      </c>
      <c r="L11" s="14">
        <v>0.38300000000000001</v>
      </c>
      <c r="M11" s="14">
        <v>0.41899999999999998</v>
      </c>
      <c r="N11" s="14">
        <v>0.38600000000000001</v>
      </c>
      <c r="O11" s="14">
        <v>0.40600000000000003</v>
      </c>
      <c r="P11" s="14">
        <v>0.375</v>
      </c>
      <c r="Q11" s="14">
        <v>0.371</v>
      </c>
      <c r="R11" s="14">
        <v>0.34799999999999998</v>
      </c>
      <c r="S11" s="14">
        <v>0.35</v>
      </c>
      <c r="T11" s="14">
        <v>0.34699999999999998</v>
      </c>
      <c r="U11" s="14">
        <v>0.32200000000000001</v>
      </c>
      <c r="V11" s="14">
        <v>0.3</v>
      </c>
      <c r="W11" s="14">
        <v>0.36799999999999999</v>
      </c>
      <c r="X11" s="14">
        <v>0.34699999999999998</v>
      </c>
      <c r="Y11" s="14">
        <v>0.24199999999999999</v>
      </c>
      <c r="Z11" s="14">
        <v>0.3</v>
      </c>
      <c r="AA11" s="14">
        <v>0.26800000000000002</v>
      </c>
      <c r="AB11" s="46"/>
      <c r="AC11" s="46"/>
      <c r="AD11" s="46"/>
    </row>
    <row r="12" spans="1:31" s="28" customFormat="1" x14ac:dyDescent="0.25">
      <c r="A12" s="120"/>
      <c r="B12" s="124"/>
      <c r="C12" s="16" t="s">
        <v>6</v>
      </c>
      <c r="D12" s="53">
        <v>0.05</v>
      </c>
      <c r="E12" s="53">
        <v>0.05</v>
      </c>
      <c r="F12" s="53">
        <v>0.08</v>
      </c>
      <c r="G12" s="53">
        <v>0.1</v>
      </c>
      <c r="H12" s="53">
        <v>0.12</v>
      </c>
      <c r="I12" s="53">
        <v>0.12</v>
      </c>
      <c r="J12" s="53">
        <v>0.12</v>
      </c>
      <c r="K12" s="53">
        <v>0.12</v>
      </c>
      <c r="L12" s="53">
        <v>0.12</v>
      </c>
      <c r="M12" s="53">
        <v>0.12</v>
      </c>
      <c r="N12" s="53">
        <v>0.06</v>
      </c>
      <c r="O12" s="53">
        <v>0.22</v>
      </c>
      <c r="P12" s="53">
        <v>0.1</v>
      </c>
      <c r="Q12" s="53">
        <v>0.12</v>
      </c>
      <c r="R12" s="53">
        <v>0.14000000000000001</v>
      </c>
      <c r="S12" s="53">
        <v>0.14000000000000001</v>
      </c>
      <c r="T12" s="53">
        <v>0.14000000000000001</v>
      </c>
      <c r="U12" s="53">
        <v>0.12</v>
      </c>
      <c r="V12" s="53">
        <v>0.14000000000000001</v>
      </c>
      <c r="W12" s="53">
        <v>6.0000000000000001E-3</v>
      </c>
      <c r="X12" s="53">
        <v>0.1</v>
      </c>
      <c r="Y12" s="53">
        <v>0.14000000000000001</v>
      </c>
      <c r="Z12" s="53">
        <v>0.08</v>
      </c>
      <c r="AA12" s="53">
        <v>0.12</v>
      </c>
      <c r="AB12" s="46">
        <v>0.02</v>
      </c>
      <c r="AC12" s="46">
        <f>100/5*100</f>
        <v>2000</v>
      </c>
      <c r="AD12" s="46"/>
      <c r="AE12" s="27"/>
    </row>
    <row r="13" spans="1:31" s="28" customFormat="1" x14ac:dyDescent="0.25">
      <c r="A13" s="121"/>
      <c r="B13" s="124"/>
      <c r="C13" s="16" t="s">
        <v>7</v>
      </c>
      <c r="D13" s="15">
        <v>10.5</v>
      </c>
      <c r="E13" s="15">
        <v>10.5</v>
      </c>
      <c r="F13" s="15">
        <v>10.5</v>
      </c>
      <c r="G13" s="15">
        <v>10.5</v>
      </c>
      <c r="H13" s="15">
        <v>10.5</v>
      </c>
      <c r="I13" s="15">
        <v>10.5</v>
      </c>
      <c r="J13" s="15">
        <v>10.5</v>
      </c>
      <c r="K13" s="15">
        <v>10.5</v>
      </c>
      <c r="L13" s="15">
        <v>10.5</v>
      </c>
      <c r="M13" s="15">
        <v>10.5</v>
      </c>
      <c r="N13" s="15">
        <v>10.5</v>
      </c>
      <c r="O13" s="15">
        <v>10.5</v>
      </c>
      <c r="P13" s="15">
        <v>10.5</v>
      </c>
      <c r="Q13" s="15">
        <v>10.5</v>
      </c>
      <c r="R13" s="15">
        <v>10.5</v>
      </c>
      <c r="S13" s="15">
        <v>10.5</v>
      </c>
      <c r="T13" s="15">
        <v>10.5</v>
      </c>
      <c r="U13" s="15">
        <v>10.5</v>
      </c>
      <c r="V13" s="15">
        <v>10.5</v>
      </c>
      <c r="W13" s="15">
        <v>10.5</v>
      </c>
      <c r="X13" s="15">
        <v>10.5</v>
      </c>
      <c r="Y13" s="15">
        <v>10.5</v>
      </c>
      <c r="Z13" s="15">
        <v>10.5</v>
      </c>
      <c r="AA13" s="15">
        <v>10.5</v>
      </c>
      <c r="AB13" s="46"/>
      <c r="AC13" s="46"/>
      <c r="AD13" s="46"/>
      <c r="AE13" s="27"/>
    </row>
    <row r="14" spans="1:31" s="28" customFormat="1" x14ac:dyDescent="0.25">
      <c r="A14" s="119">
        <v>3</v>
      </c>
      <c r="B14" s="124" t="s">
        <v>11</v>
      </c>
      <c r="C14" s="16" t="s">
        <v>4</v>
      </c>
      <c r="D14" s="17">
        <f>D15*1000/(D15/SQRT((D15*D15)+(D16*D16))*D17)</f>
        <v>50.038805802774718</v>
      </c>
      <c r="E14" s="17">
        <f t="shared" ref="E14:F14" si="3">E15*1000/(E15/SQRT((E15*E15)+(E16*E16))*E17)</f>
        <v>46.685904683802846</v>
      </c>
      <c r="F14" s="17">
        <f t="shared" si="3"/>
        <v>49.638329130026747</v>
      </c>
      <c r="G14" s="17">
        <f t="shared" ref="G14:AA14" si="4">G15*1000/(G15/SQRT((G15*G15)+(G16*G16))*G17)</f>
        <v>51.885885602122599</v>
      </c>
      <c r="H14" s="17">
        <f t="shared" si="4"/>
        <v>52.74385113166791</v>
      </c>
      <c r="I14" s="17">
        <f t="shared" si="4"/>
        <v>50.786110551442221</v>
      </c>
      <c r="J14" s="17">
        <f t="shared" si="4"/>
        <v>48.819998875967144</v>
      </c>
      <c r="K14" s="17">
        <f t="shared" si="4"/>
        <v>52.66597777901309</v>
      </c>
      <c r="L14" s="17">
        <f t="shared" si="4"/>
        <v>56.324698448627288</v>
      </c>
      <c r="M14" s="17">
        <f t="shared" si="4"/>
        <v>54.578076550106609</v>
      </c>
      <c r="N14" s="17">
        <f t="shared" si="4"/>
        <v>53.494060534527144</v>
      </c>
      <c r="O14" s="17">
        <f t="shared" si="4"/>
        <v>48.417402841944991</v>
      </c>
      <c r="P14" s="17">
        <f t="shared" si="4"/>
        <v>48.579364431063496</v>
      </c>
      <c r="Q14" s="17">
        <f t="shared" si="4"/>
        <v>55.576304515348681</v>
      </c>
      <c r="R14" s="17">
        <f t="shared" si="4"/>
        <v>55.998704228610919</v>
      </c>
      <c r="S14" s="17">
        <f t="shared" si="4"/>
        <v>52.361295012819355</v>
      </c>
      <c r="T14" s="17">
        <f t="shared" si="4"/>
        <v>47.960868402888444</v>
      </c>
      <c r="U14" s="17">
        <f t="shared" si="4"/>
        <v>52.758896252545384</v>
      </c>
      <c r="V14" s="17">
        <f t="shared" si="4"/>
        <v>54.670482694087625</v>
      </c>
      <c r="W14" s="17">
        <f t="shared" si="4"/>
        <v>54.924644316444883</v>
      </c>
      <c r="X14" s="17">
        <f>X15*1000/(X15/SQRT((X15*X15)+(Y16*Y16))*X17)</f>
        <v>49.738818978527057</v>
      </c>
      <c r="Y14" s="17">
        <f>Y15*1000/(Y15/SQRT((Y15*Y15)+(Z16*Z16))*Y17)</f>
        <v>47.997921345770166</v>
      </c>
      <c r="Z14" s="17">
        <f t="shared" si="4"/>
        <v>49.962344096973666</v>
      </c>
      <c r="AA14" s="17">
        <f t="shared" si="4"/>
        <v>52.380952380952387</v>
      </c>
      <c r="AB14" s="46"/>
      <c r="AC14" s="46"/>
      <c r="AD14" s="46"/>
      <c r="AE14" s="27"/>
    </row>
    <row r="15" spans="1:31" s="27" customFormat="1" x14ac:dyDescent="0.25">
      <c r="A15" s="120"/>
      <c r="B15" s="124"/>
      <c r="C15" s="16" t="s">
        <v>5</v>
      </c>
      <c r="D15" s="14">
        <v>0.42199999999999999</v>
      </c>
      <c r="E15" s="14">
        <v>0.39300000000000002</v>
      </c>
      <c r="F15" s="14">
        <v>0.41599999999999998</v>
      </c>
      <c r="G15" s="14">
        <v>0.435</v>
      </c>
      <c r="H15" s="14">
        <v>0.441</v>
      </c>
      <c r="I15" s="14">
        <v>0.42199999999999999</v>
      </c>
      <c r="J15" s="14">
        <v>0.41199999999999998</v>
      </c>
      <c r="K15" s="14">
        <v>0.45100000000000001</v>
      </c>
      <c r="L15" s="14">
        <v>0.48599999999999999</v>
      </c>
      <c r="M15" s="14">
        <v>0.47199999999999998</v>
      </c>
      <c r="N15" s="14">
        <v>0.46300000000000002</v>
      </c>
      <c r="O15" s="14">
        <v>0.42299999999999999</v>
      </c>
      <c r="P15" s="54">
        <v>0.42099999999999999</v>
      </c>
      <c r="Q15" s="14">
        <v>0.48399999999999999</v>
      </c>
      <c r="R15" s="14">
        <v>0.48799999999999999</v>
      </c>
      <c r="S15" s="14">
        <v>0.45200000000000001</v>
      </c>
      <c r="T15" s="14">
        <v>0.41099999999999998</v>
      </c>
      <c r="U15" s="14">
        <v>0.45500000000000002</v>
      </c>
      <c r="V15" s="14">
        <v>0.46899999999999997</v>
      </c>
      <c r="W15" s="14">
        <v>0.46800000000000003</v>
      </c>
      <c r="X15" s="14">
        <v>0.433</v>
      </c>
      <c r="Y15" s="14">
        <v>0.39500000000000002</v>
      </c>
      <c r="Z15" s="14">
        <v>0.42099999999999999</v>
      </c>
      <c r="AA15" s="14">
        <v>0.44</v>
      </c>
      <c r="AB15" s="46"/>
      <c r="AC15" s="46"/>
      <c r="AD15" s="46"/>
    </row>
    <row r="16" spans="1:31" s="28" customFormat="1" x14ac:dyDescent="0.25">
      <c r="A16" s="120"/>
      <c r="B16" s="124"/>
      <c r="C16" s="16" t="s">
        <v>6</v>
      </c>
      <c r="D16" s="55">
        <v>0.313</v>
      </c>
      <c r="E16" s="55">
        <v>0.29299999999999998</v>
      </c>
      <c r="F16" s="55">
        <v>0.314</v>
      </c>
      <c r="G16" s="55">
        <v>0.32800000000000001</v>
      </c>
      <c r="H16" s="55">
        <v>0.33500000000000002</v>
      </c>
      <c r="I16" s="55">
        <v>0.32600000000000001</v>
      </c>
      <c r="J16" s="55">
        <v>0.30499999999999999</v>
      </c>
      <c r="K16" s="55">
        <v>0.32</v>
      </c>
      <c r="L16" s="55">
        <v>0.33700000000000002</v>
      </c>
      <c r="M16" s="14">
        <v>0.32500000000000001</v>
      </c>
      <c r="N16" s="14">
        <v>0.318</v>
      </c>
      <c r="O16" s="14">
        <v>0.28199999999999997</v>
      </c>
      <c r="P16" s="14">
        <v>0.28799999999999998</v>
      </c>
      <c r="Q16" s="14">
        <v>0.32600000000000001</v>
      </c>
      <c r="R16" s="14">
        <v>0.32800000000000001</v>
      </c>
      <c r="S16" s="14">
        <v>0.313</v>
      </c>
      <c r="T16" s="14">
        <v>0.29099999999999998</v>
      </c>
      <c r="U16" s="14">
        <v>0.316</v>
      </c>
      <c r="V16" s="14">
        <v>0.33100000000000002</v>
      </c>
      <c r="W16" s="14">
        <v>0.33700000000000002</v>
      </c>
      <c r="X16" s="54">
        <v>0.315</v>
      </c>
      <c r="Y16" s="14">
        <v>0.29199999999999998</v>
      </c>
      <c r="Z16" s="14">
        <v>0.313</v>
      </c>
      <c r="AA16" s="14">
        <v>0.33</v>
      </c>
      <c r="AB16" s="46"/>
      <c r="AC16" s="46"/>
      <c r="AD16" s="46"/>
      <c r="AE16" s="27"/>
    </row>
    <row r="17" spans="1:31" s="28" customFormat="1" x14ac:dyDescent="0.25">
      <c r="A17" s="121"/>
      <c r="B17" s="112"/>
      <c r="C17" s="16" t="s">
        <v>7</v>
      </c>
      <c r="D17" s="15">
        <v>10.5</v>
      </c>
      <c r="E17" s="15">
        <v>10.5</v>
      </c>
      <c r="F17" s="15">
        <v>10.5</v>
      </c>
      <c r="G17" s="15">
        <v>10.5</v>
      </c>
      <c r="H17" s="15">
        <v>10.5</v>
      </c>
      <c r="I17" s="15">
        <v>10.5</v>
      </c>
      <c r="J17" s="15">
        <v>10.5</v>
      </c>
      <c r="K17" s="15">
        <v>10.5</v>
      </c>
      <c r="L17" s="15">
        <v>10.5</v>
      </c>
      <c r="M17" s="15">
        <v>10.5</v>
      </c>
      <c r="N17" s="15">
        <v>10.5</v>
      </c>
      <c r="O17" s="15">
        <v>10.5</v>
      </c>
      <c r="P17" s="15">
        <v>10.5</v>
      </c>
      <c r="Q17" s="15">
        <v>10.5</v>
      </c>
      <c r="R17" s="15">
        <v>10.5</v>
      </c>
      <c r="S17" s="15">
        <v>10.5</v>
      </c>
      <c r="T17" s="15">
        <v>10.5</v>
      </c>
      <c r="U17" s="15">
        <v>10.5</v>
      </c>
      <c r="V17" s="15">
        <v>10.5</v>
      </c>
      <c r="W17" s="15">
        <v>10.5</v>
      </c>
      <c r="X17" s="15">
        <v>10.5</v>
      </c>
      <c r="Y17" s="15">
        <v>10.5</v>
      </c>
      <c r="Z17" s="15">
        <v>10.5</v>
      </c>
      <c r="AA17" s="15">
        <v>10.5</v>
      </c>
      <c r="AB17" s="46"/>
      <c r="AC17" s="46"/>
      <c r="AD17" s="46"/>
      <c r="AE17" s="27"/>
    </row>
    <row r="18" spans="1:31" s="28" customFormat="1" x14ac:dyDescent="0.25">
      <c r="A18" s="115">
        <v>4</v>
      </c>
      <c r="B18" s="29"/>
      <c r="C18" s="11" t="s">
        <v>4</v>
      </c>
      <c r="D18" s="17">
        <f>D19*1000/(D19/SQRT((D19*D19)+(D20*D20))*D21)</f>
        <v>57.346699913157217</v>
      </c>
      <c r="E18" s="17">
        <f t="shared" ref="E18:AA18" si="5">E19*1000/(E19/SQRT((E19*E19)+(E20*E20))*E21)</f>
        <v>57.462281822074786</v>
      </c>
      <c r="F18" s="17">
        <f t="shared" si="5"/>
        <v>58.298240172892314</v>
      </c>
      <c r="G18" s="17">
        <f t="shared" si="5"/>
        <v>58.375436700527764</v>
      </c>
      <c r="H18" s="17">
        <f t="shared" si="5"/>
        <v>57.742960030696175</v>
      </c>
      <c r="I18" s="17">
        <f t="shared" si="5"/>
        <v>58.196399043909963</v>
      </c>
      <c r="J18" s="17">
        <f t="shared" si="5"/>
        <v>57.266928796530088</v>
      </c>
      <c r="K18" s="17">
        <f t="shared" si="5"/>
        <v>57.692043490295674</v>
      </c>
      <c r="L18" s="17">
        <f t="shared" si="5"/>
        <v>59.706918357701596</v>
      </c>
      <c r="M18" s="17">
        <f t="shared" si="5"/>
        <v>60.328052536962389</v>
      </c>
      <c r="N18" s="17">
        <f t="shared" si="5"/>
        <v>59.348312715882848</v>
      </c>
      <c r="O18" s="17">
        <f t="shared" si="5"/>
        <v>59.242229223384307</v>
      </c>
      <c r="P18" s="17">
        <f t="shared" si="5"/>
        <v>58.68908044317363</v>
      </c>
      <c r="Q18" s="17">
        <f t="shared" si="5"/>
        <v>57.220582060460281</v>
      </c>
      <c r="R18" s="17">
        <f t="shared" si="5"/>
        <v>57.276431183873513</v>
      </c>
      <c r="S18" s="17">
        <f t="shared" si="5"/>
        <v>58.534560599533826</v>
      </c>
      <c r="T18" s="17">
        <f t="shared" si="5"/>
        <v>57.081316067439523</v>
      </c>
      <c r="U18" s="17">
        <f t="shared" si="5"/>
        <v>57.142936507881394</v>
      </c>
      <c r="V18" s="17">
        <f t="shared" si="5"/>
        <v>57.515136526876255</v>
      </c>
      <c r="W18" s="17">
        <f t="shared" si="5"/>
        <v>56.827143717052593</v>
      </c>
      <c r="X18" s="17">
        <f t="shared" si="5"/>
        <v>56.855866620437666</v>
      </c>
      <c r="Y18" s="17">
        <f t="shared" si="5"/>
        <v>57.298201544435564</v>
      </c>
      <c r="Z18" s="17">
        <f t="shared" si="5"/>
        <v>57.331909490309044</v>
      </c>
      <c r="AA18" s="17">
        <f t="shared" si="5"/>
        <v>57.90765970192713</v>
      </c>
      <c r="AB18" s="46"/>
      <c r="AC18" s="46"/>
      <c r="AD18" s="46"/>
      <c r="AE18" s="27"/>
    </row>
    <row r="19" spans="1:31" s="27" customFormat="1" x14ac:dyDescent="0.25">
      <c r="A19" s="116"/>
      <c r="B19" s="30" t="s">
        <v>12</v>
      </c>
      <c r="C19" s="11" t="s">
        <v>5</v>
      </c>
      <c r="D19" s="14">
        <v>0.307</v>
      </c>
      <c r="E19" s="14">
        <v>0.30599999999999999</v>
      </c>
      <c r="F19" s="14">
        <v>0.308</v>
      </c>
      <c r="G19" s="14">
        <v>0.313</v>
      </c>
      <c r="H19" s="14">
        <v>0.30499999999999999</v>
      </c>
      <c r="I19" s="14">
        <v>0.311</v>
      </c>
      <c r="J19" s="14">
        <v>0.33100000000000002</v>
      </c>
      <c r="K19" s="14">
        <v>0.35199999999999998</v>
      </c>
      <c r="L19" s="14">
        <v>0.38600000000000001</v>
      </c>
      <c r="M19" s="14">
        <v>0.39400000000000002</v>
      </c>
      <c r="N19" s="14">
        <v>0.38500000000000001</v>
      </c>
      <c r="O19" s="14">
        <v>0.38700000000000001</v>
      </c>
      <c r="P19" s="14">
        <v>0.375</v>
      </c>
      <c r="Q19" s="14">
        <v>0.36399999999999999</v>
      </c>
      <c r="R19" s="14">
        <v>0.34300000000000003</v>
      </c>
      <c r="S19" s="14">
        <v>0.34300000000000003</v>
      </c>
      <c r="T19" s="14">
        <v>0.33200000000000002</v>
      </c>
      <c r="U19" s="14">
        <v>0.32400000000000001</v>
      </c>
      <c r="V19" s="14">
        <v>0.32500000000000001</v>
      </c>
      <c r="W19" s="14">
        <v>0.313</v>
      </c>
      <c r="X19" s="14">
        <v>0.307</v>
      </c>
      <c r="Y19" s="14">
        <v>0.30599999999999999</v>
      </c>
      <c r="Z19" s="14">
        <v>0.30499999999999999</v>
      </c>
      <c r="AA19" s="14">
        <v>0.30499999999999999</v>
      </c>
      <c r="AB19" s="46"/>
      <c r="AC19" s="46"/>
      <c r="AD19" s="46"/>
    </row>
    <row r="20" spans="1:31" s="22" customFormat="1" x14ac:dyDescent="0.25">
      <c r="A20" s="116"/>
      <c r="B20" s="31"/>
      <c r="C20" s="11" t="s">
        <v>6</v>
      </c>
      <c r="D20" s="14">
        <v>0.51800000000000002</v>
      </c>
      <c r="E20" s="14">
        <v>0.52</v>
      </c>
      <c r="F20" s="14">
        <v>0.52900000000000003</v>
      </c>
      <c r="G20" s="14">
        <v>0.52700000000000002</v>
      </c>
      <c r="H20" s="14">
        <v>0.52400000000000002</v>
      </c>
      <c r="I20" s="14">
        <v>0.52600000000000002</v>
      </c>
      <c r="J20" s="14">
        <v>0.502</v>
      </c>
      <c r="K20" s="14">
        <v>0.49299999999999999</v>
      </c>
      <c r="L20" s="14">
        <v>0.49399999999999999</v>
      </c>
      <c r="M20" s="14">
        <v>0.496</v>
      </c>
      <c r="N20" s="14">
        <v>0.49</v>
      </c>
      <c r="O20" s="14">
        <v>0.48699999999999999</v>
      </c>
      <c r="P20" s="14">
        <v>0.48899999999999999</v>
      </c>
      <c r="Q20" s="14">
        <v>0.47799999999999998</v>
      </c>
      <c r="R20" s="14">
        <v>0.49399999999999999</v>
      </c>
      <c r="S20" s="14">
        <v>0.51</v>
      </c>
      <c r="T20" s="14">
        <v>0.499</v>
      </c>
      <c r="U20" s="14">
        <v>0.505</v>
      </c>
      <c r="V20" s="14">
        <v>0.50900000000000001</v>
      </c>
      <c r="W20" s="14">
        <v>0.50800000000000001</v>
      </c>
      <c r="X20" s="14">
        <v>0.51200000000000001</v>
      </c>
      <c r="Y20" s="14">
        <v>0.51800000000000002</v>
      </c>
      <c r="Z20" s="14">
        <v>0.51900000000000002</v>
      </c>
      <c r="AA20" s="14">
        <v>0.52600000000000002</v>
      </c>
      <c r="AB20" s="46"/>
      <c r="AC20" s="46"/>
      <c r="AD20" s="46"/>
      <c r="AE20" s="27"/>
    </row>
    <row r="21" spans="1:31" s="28" customFormat="1" x14ac:dyDescent="0.25">
      <c r="A21" s="117"/>
      <c r="B21" s="32"/>
      <c r="C21" s="11" t="s">
        <v>7</v>
      </c>
      <c r="D21" s="15">
        <v>10.5</v>
      </c>
      <c r="E21" s="15">
        <v>10.5</v>
      </c>
      <c r="F21" s="15">
        <v>10.5</v>
      </c>
      <c r="G21" s="15">
        <v>10.5</v>
      </c>
      <c r="H21" s="15">
        <v>10.5</v>
      </c>
      <c r="I21" s="15">
        <v>10.5</v>
      </c>
      <c r="J21" s="15">
        <v>10.5</v>
      </c>
      <c r="K21" s="15">
        <v>10.5</v>
      </c>
      <c r="L21" s="15">
        <v>10.5</v>
      </c>
      <c r="M21" s="15">
        <v>10.5</v>
      </c>
      <c r="N21" s="15">
        <v>10.5</v>
      </c>
      <c r="O21" s="15">
        <v>10.5</v>
      </c>
      <c r="P21" s="15">
        <v>10.5</v>
      </c>
      <c r="Q21" s="15">
        <v>10.5</v>
      </c>
      <c r="R21" s="15">
        <v>10.5</v>
      </c>
      <c r="S21" s="15">
        <v>10.5</v>
      </c>
      <c r="T21" s="15">
        <v>10.5</v>
      </c>
      <c r="U21" s="15">
        <v>10.5</v>
      </c>
      <c r="V21" s="15">
        <v>10.5</v>
      </c>
      <c r="W21" s="15">
        <v>10.5</v>
      </c>
      <c r="X21" s="15">
        <v>10.5</v>
      </c>
      <c r="Y21" s="15">
        <v>10.5</v>
      </c>
      <c r="Z21" s="15">
        <v>10.5</v>
      </c>
      <c r="AA21" s="15">
        <v>10.5</v>
      </c>
      <c r="AB21" s="46"/>
      <c r="AC21" s="46"/>
      <c r="AD21" s="46"/>
      <c r="AE21" s="27"/>
    </row>
    <row r="22" spans="1:31" s="28" customFormat="1" x14ac:dyDescent="0.25">
      <c r="A22" s="115">
        <v>5</v>
      </c>
      <c r="B22" s="33"/>
      <c r="C22" s="11" t="s">
        <v>4</v>
      </c>
      <c r="D22" s="17">
        <f t="shared" ref="D22:AA22" si="6">D23*1000/(D23/SQRT((D23*D23)+(D24*D24))*D25)</f>
        <v>20.871054286486789</v>
      </c>
      <c r="E22" s="17">
        <f t="shared" si="6"/>
        <v>18.503661462757705</v>
      </c>
      <c r="F22" s="17">
        <f t="shared" si="6"/>
        <v>17.190410235990083</v>
      </c>
      <c r="G22" s="17">
        <f t="shared" si="6"/>
        <v>16.820514415897616</v>
      </c>
      <c r="H22" s="17">
        <f t="shared" si="6"/>
        <v>16.697929862051897</v>
      </c>
      <c r="I22" s="17">
        <f t="shared" si="6"/>
        <v>18.127540090993232</v>
      </c>
      <c r="J22" s="17">
        <f t="shared" si="6"/>
        <v>19.398669800341356</v>
      </c>
      <c r="K22" s="17">
        <f t="shared" si="6"/>
        <v>21.987421677362278</v>
      </c>
      <c r="L22" s="17">
        <f t="shared" si="6"/>
        <v>24.960376763247492</v>
      </c>
      <c r="M22" s="17">
        <f t="shared" si="6"/>
        <v>25.9546089039309</v>
      </c>
      <c r="N22" s="17">
        <f t="shared" si="6"/>
        <v>26.588490852340389</v>
      </c>
      <c r="O22" s="17">
        <f t="shared" si="6"/>
        <v>27.371965398851408</v>
      </c>
      <c r="P22" s="17">
        <f t="shared" si="6"/>
        <v>27.147033930931858</v>
      </c>
      <c r="Q22" s="17">
        <f t="shared" si="6"/>
        <v>26.428871727165632</v>
      </c>
      <c r="R22" s="17">
        <f t="shared" si="6"/>
        <v>27.695297045853284</v>
      </c>
      <c r="S22" s="17">
        <f t="shared" si="6"/>
        <v>28.642451408280976</v>
      </c>
      <c r="T22" s="17">
        <f t="shared" si="6"/>
        <v>31.651732962769746</v>
      </c>
      <c r="U22" s="17">
        <f t="shared" si="6"/>
        <v>33.066414306695563</v>
      </c>
      <c r="V22" s="17">
        <f t="shared" si="6"/>
        <v>33.614730601013072</v>
      </c>
      <c r="W22" s="17">
        <f t="shared" si="6"/>
        <v>33.800401183734579</v>
      </c>
      <c r="X22" s="17">
        <f t="shared" si="6"/>
        <v>32.199491552442687</v>
      </c>
      <c r="Y22" s="17">
        <f t="shared" si="6"/>
        <v>30.953406576414285</v>
      </c>
      <c r="Z22" s="17">
        <f t="shared" si="6"/>
        <v>28.208006132609306</v>
      </c>
      <c r="AA22" s="17">
        <f t="shared" si="6"/>
        <v>22.762701719461177</v>
      </c>
      <c r="AB22" s="46"/>
      <c r="AC22" s="46"/>
      <c r="AD22" s="46"/>
      <c r="AE22" s="27"/>
    </row>
    <row r="23" spans="1:31" s="27" customFormat="1" x14ac:dyDescent="0.25">
      <c r="A23" s="116"/>
      <c r="B23" s="30" t="s">
        <v>13</v>
      </c>
      <c r="C23" s="11" t="s">
        <v>5</v>
      </c>
      <c r="D23" s="18">
        <v>0.20799999999999999</v>
      </c>
      <c r="E23" s="18">
        <v>0.182</v>
      </c>
      <c r="F23" s="18">
        <v>0.16800000000000001</v>
      </c>
      <c r="G23" s="18">
        <v>0.16300000000000001</v>
      </c>
      <c r="H23" s="19">
        <v>0.16400000000000001</v>
      </c>
      <c r="I23" s="18">
        <v>0.17699999999999999</v>
      </c>
      <c r="J23" s="18">
        <v>0.192</v>
      </c>
      <c r="K23" s="18">
        <v>0.22</v>
      </c>
      <c r="L23" s="18">
        <v>0.252</v>
      </c>
      <c r="M23" s="20">
        <v>0.26200000000000001</v>
      </c>
      <c r="N23" s="18">
        <v>0.27</v>
      </c>
      <c r="O23" s="18">
        <v>0.27900000000000003</v>
      </c>
      <c r="P23" s="18">
        <v>0.27500000000000002</v>
      </c>
      <c r="Q23" s="18">
        <v>0.26800000000000002</v>
      </c>
      <c r="R23" s="18">
        <v>0.28199999999999997</v>
      </c>
      <c r="S23" s="18">
        <v>0.29199999999999998</v>
      </c>
      <c r="T23" s="18">
        <v>0.32400000000000001</v>
      </c>
      <c r="U23" s="18">
        <v>0.33900000000000002</v>
      </c>
      <c r="V23" s="18">
        <v>0.34399999999999997</v>
      </c>
      <c r="W23" s="18">
        <v>0.34599999999999997</v>
      </c>
      <c r="X23" s="18">
        <v>0.32800000000000001</v>
      </c>
      <c r="Y23" s="18">
        <v>0.316</v>
      </c>
      <c r="Z23" s="18">
        <v>0.28599999999999998</v>
      </c>
      <c r="AA23" s="18">
        <v>0.23</v>
      </c>
      <c r="AB23" s="47">
        <v>0.2</v>
      </c>
      <c r="AC23" s="47"/>
      <c r="AD23" s="46"/>
    </row>
    <row r="24" spans="1:31" s="28" customFormat="1" x14ac:dyDescent="0.25">
      <c r="A24" s="116"/>
      <c r="B24" s="2"/>
      <c r="C24" s="21" t="s">
        <v>6</v>
      </c>
      <c r="D24" s="53">
        <v>6.9000000000000006E-2</v>
      </c>
      <c r="E24" s="53">
        <v>6.8000000000000005E-2</v>
      </c>
      <c r="F24" s="53">
        <v>6.6000000000000003E-2</v>
      </c>
      <c r="G24" s="53">
        <v>6.8000000000000005E-2</v>
      </c>
      <c r="H24" s="53">
        <v>6.2E-2</v>
      </c>
      <c r="I24" s="53">
        <v>7.0000000000000007E-2</v>
      </c>
      <c r="J24" s="53">
        <v>6.8000000000000005E-2</v>
      </c>
      <c r="K24" s="53">
        <v>7.0000000000000007E-2</v>
      </c>
      <c r="L24" s="53">
        <v>7.1999999999999995E-2</v>
      </c>
      <c r="M24" s="53">
        <v>7.4999999999999997E-2</v>
      </c>
      <c r="N24" s="53">
        <v>7.0999999999999994E-2</v>
      </c>
      <c r="O24" s="53">
        <v>6.9000000000000006E-2</v>
      </c>
      <c r="P24" s="53">
        <v>7.4999999999999997E-2</v>
      </c>
      <c r="Q24" s="53">
        <v>7.1999999999999995E-2</v>
      </c>
      <c r="R24" s="53">
        <v>7.0999999999999994E-2</v>
      </c>
      <c r="S24" s="53">
        <v>7.1999999999999995E-2</v>
      </c>
      <c r="T24" s="53">
        <v>7.3999999999999996E-2</v>
      </c>
      <c r="U24" s="53">
        <v>7.4999999999999997E-2</v>
      </c>
      <c r="V24" s="53">
        <v>7.9000000000000001E-2</v>
      </c>
      <c r="W24" s="53">
        <v>7.9000000000000001E-2</v>
      </c>
      <c r="X24" s="53">
        <v>8.2000000000000003E-2</v>
      </c>
      <c r="Y24" s="53">
        <v>7.5999999999999998E-2</v>
      </c>
      <c r="Z24" s="53">
        <v>7.6999999999999999E-2</v>
      </c>
      <c r="AA24" s="53">
        <v>6.5000000000000002E-2</v>
      </c>
      <c r="AB24" s="46">
        <v>0.12</v>
      </c>
      <c r="AC24" s="46">
        <f>200/5*100</f>
        <v>4000</v>
      </c>
      <c r="AD24" s="46"/>
      <c r="AE24" s="27"/>
    </row>
    <row r="25" spans="1:31" s="28" customFormat="1" x14ac:dyDescent="0.25">
      <c r="A25" s="117"/>
      <c r="B25" s="32"/>
      <c r="C25" s="11" t="s">
        <v>7</v>
      </c>
      <c r="D25" s="15">
        <v>10.5</v>
      </c>
      <c r="E25" s="15">
        <v>10.5</v>
      </c>
      <c r="F25" s="15">
        <v>10.5</v>
      </c>
      <c r="G25" s="15">
        <v>10.5</v>
      </c>
      <c r="H25" s="15">
        <v>10.5</v>
      </c>
      <c r="I25" s="15">
        <v>10.5</v>
      </c>
      <c r="J25" s="15">
        <v>10.5</v>
      </c>
      <c r="K25" s="15">
        <v>10.5</v>
      </c>
      <c r="L25" s="15">
        <v>10.5</v>
      </c>
      <c r="M25" s="15">
        <v>10.5</v>
      </c>
      <c r="N25" s="15">
        <v>10.5</v>
      </c>
      <c r="O25" s="15">
        <v>10.5</v>
      </c>
      <c r="P25" s="15">
        <v>10.5</v>
      </c>
      <c r="Q25" s="15">
        <v>10.5</v>
      </c>
      <c r="R25" s="15">
        <v>10.5</v>
      </c>
      <c r="S25" s="15">
        <v>10.5</v>
      </c>
      <c r="T25" s="15">
        <v>10.5</v>
      </c>
      <c r="U25" s="15">
        <v>10.5</v>
      </c>
      <c r="V25" s="15">
        <v>10.5</v>
      </c>
      <c r="W25" s="15">
        <v>10.5</v>
      </c>
      <c r="X25" s="15">
        <v>10.5</v>
      </c>
      <c r="Y25" s="15">
        <v>10.5</v>
      </c>
      <c r="Z25" s="15">
        <v>10.5</v>
      </c>
      <c r="AA25" s="15">
        <v>10.5</v>
      </c>
      <c r="AB25" s="46"/>
      <c r="AC25" s="46"/>
      <c r="AD25" s="46"/>
      <c r="AE25" s="27"/>
    </row>
    <row r="26" spans="1:31" s="28" customFormat="1" x14ac:dyDescent="0.25">
      <c r="A26" s="115">
        <v>6</v>
      </c>
      <c r="B26" s="33"/>
      <c r="C26" s="11" t="s">
        <v>4</v>
      </c>
      <c r="D26" s="12" t="s">
        <v>22</v>
      </c>
      <c r="E26" s="12" t="s">
        <v>22</v>
      </c>
      <c r="F26" s="12" t="s">
        <v>22</v>
      </c>
      <c r="G26" s="12" t="s">
        <v>22</v>
      </c>
      <c r="H26" s="12" t="s">
        <v>22</v>
      </c>
      <c r="I26" s="12" t="s">
        <v>22</v>
      </c>
      <c r="J26" s="12" t="s">
        <v>22</v>
      </c>
      <c r="K26" s="12" t="s">
        <v>22</v>
      </c>
      <c r="L26" s="12" t="s">
        <v>22</v>
      </c>
      <c r="M26" s="12" t="s">
        <v>22</v>
      </c>
      <c r="N26" s="12" t="s">
        <v>22</v>
      </c>
      <c r="O26" s="12" t="s">
        <v>22</v>
      </c>
      <c r="P26" s="12" t="s">
        <v>22</v>
      </c>
      <c r="Q26" s="12" t="s">
        <v>22</v>
      </c>
      <c r="R26" s="12" t="s">
        <v>22</v>
      </c>
      <c r="S26" s="12" t="s">
        <v>22</v>
      </c>
      <c r="T26" s="12" t="s">
        <v>22</v>
      </c>
      <c r="U26" s="12" t="s">
        <v>22</v>
      </c>
      <c r="V26" s="12" t="s">
        <v>22</v>
      </c>
      <c r="W26" s="12" t="s">
        <v>22</v>
      </c>
      <c r="X26" s="12" t="s">
        <v>22</v>
      </c>
      <c r="Y26" s="12" t="s">
        <v>22</v>
      </c>
      <c r="Z26" s="12" t="s">
        <v>22</v>
      </c>
      <c r="AA26" s="12" t="s">
        <v>22</v>
      </c>
      <c r="AB26" s="46"/>
      <c r="AC26" s="46"/>
      <c r="AD26" s="46"/>
      <c r="AE26" s="27"/>
    </row>
    <row r="27" spans="1:31" s="27" customFormat="1" x14ac:dyDescent="0.25">
      <c r="A27" s="116"/>
      <c r="B27" s="30" t="s">
        <v>14</v>
      </c>
      <c r="C27" s="11" t="s">
        <v>5</v>
      </c>
      <c r="D27" s="53">
        <v>2.0000000000000002E-5</v>
      </c>
      <c r="E27" s="53">
        <v>2.0000000000000002E-5</v>
      </c>
      <c r="F27" s="53">
        <v>2.0000000000000002E-5</v>
      </c>
      <c r="G27" s="53">
        <v>2.0000000000000002E-5</v>
      </c>
      <c r="H27" s="53">
        <v>2.0000000000000002E-5</v>
      </c>
      <c r="I27" s="53">
        <v>2.0000000000000002E-5</v>
      </c>
      <c r="J27" s="53">
        <v>2.0000000000000002E-5</v>
      </c>
      <c r="K27" s="53">
        <v>2.0000000000000002E-5</v>
      </c>
      <c r="L27" s="53">
        <v>2.0000000000000002E-5</v>
      </c>
      <c r="M27" s="53">
        <v>2.0000000000000002E-5</v>
      </c>
      <c r="N27" s="53">
        <v>2.0000000000000002E-5</v>
      </c>
      <c r="O27" s="53">
        <v>2.0000000000000002E-5</v>
      </c>
      <c r="P27" s="53">
        <v>2.0000000000000002E-5</v>
      </c>
      <c r="Q27" s="53">
        <v>2.0000000000000002E-5</v>
      </c>
      <c r="R27" s="53">
        <v>2.0000000000000002E-5</v>
      </c>
      <c r="S27" s="53">
        <v>2.0000000000000002E-5</v>
      </c>
      <c r="T27" s="53">
        <v>2.0000000000000002E-5</v>
      </c>
      <c r="U27" s="53">
        <v>2.0000000000000002E-5</v>
      </c>
      <c r="V27" s="53">
        <v>2.0000000000000002E-5</v>
      </c>
      <c r="W27" s="53">
        <v>2.0000000000000002E-5</v>
      </c>
      <c r="X27" s="53">
        <v>2.0000000000000002E-5</v>
      </c>
      <c r="Y27" s="53">
        <v>2.0000000000000002E-5</v>
      </c>
      <c r="Z27" s="53">
        <v>2.0000000000000002E-5</v>
      </c>
      <c r="AA27" s="53">
        <v>2.0000000000000002E-5</v>
      </c>
      <c r="AB27" s="46"/>
      <c r="AC27" s="46"/>
      <c r="AD27" s="46"/>
    </row>
    <row r="28" spans="1:31" s="28" customFormat="1" x14ac:dyDescent="0.25">
      <c r="A28" s="116"/>
      <c r="B28" s="2"/>
      <c r="C28" s="11" t="s">
        <v>6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46"/>
      <c r="AC28" s="46"/>
      <c r="AD28" s="46"/>
      <c r="AE28" s="27"/>
    </row>
    <row r="29" spans="1:31" s="28" customFormat="1" ht="17.25" customHeight="1" x14ac:dyDescent="0.25">
      <c r="A29" s="117"/>
      <c r="B29" s="32"/>
      <c r="C29" s="11" t="s">
        <v>7</v>
      </c>
      <c r="D29" s="15">
        <v>0.4</v>
      </c>
      <c r="E29" s="15">
        <v>0.4</v>
      </c>
      <c r="F29" s="15">
        <v>0.4</v>
      </c>
      <c r="G29" s="15">
        <v>0.4</v>
      </c>
      <c r="H29" s="15">
        <v>0.4</v>
      </c>
      <c r="I29" s="15">
        <v>0.4</v>
      </c>
      <c r="J29" s="15">
        <v>0.4</v>
      </c>
      <c r="K29" s="15">
        <v>0.4</v>
      </c>
      <c r="L29" s="15">
        <v>0.4</v>
      </c>
      <c r="M29" s="15">
        <v>0.4</v>
      </c>
      <c r="N29" s="15">
        <v>0.4</v>
      </c>
      <c r="O29" s="15">
        <v>0.4</v>
      </c>
      <c r="P29" s="15">
        <v>0.4</v>
      </c>
      <c r="Q29" s="15">
        <v>0.4</v>
      </c>
      <c r="R29" s="15">
        <v>0.4</v>
      </c>
      <c r="S29" s="15">
        <v>0.4</v>
      </c>
      <c r="T29" s="15">
        <v>0.4</v>
      </c>
      <c r="U29" s="15">
        <v>0.4</v>
      </c>
      <c r="V29" s="15">
        <v>0.4</v>
      </c>
      <c r="W29" s="15">
        <v>0.4</v>
      </c>
      <c r="X29" s="15">
        <v>0.4</v>
      </c>
      <c r="Y29" s="15">
        <v>0.4</v>
      </c>
      <c r="Z29" s="15">
        <v>0.4</v>
      </c>
      <c r="AA29" s="15">
        <v>0.4</v>
      </c>
      <c r="AB29" s="46"/>
      <c r="AC29" s="46"/>
      <c r="AD29" s="46"/>
      <c r="AE29" s="27"/>
    </row>
    <row r="30" spans="1:31" s="28" customFormat="1" x14ac:dyDescent="0.25"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46"/>
      <c r="AC30" s="46"/>
      <c r="AD30" s="46"/>
      <c r="AE30" s="27"/>
    </row>
    <row r="31" spans="1:31" s="28" customFormat="1" ht="3" customHeight="1" x14ac:dyDescent="0.25"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46"/>
      <c r="AC31" s="46"/>
      <c r="AD31" s="46"/>
      <c r="AE31" s="27"/>
    </row>
    <row r="32" spans="1:31" s="28" customFormat="1" ht="3" customHeight="1" x14ac:dyDescent="0.25"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46"/>
      <c r="AC32" s="46"/>
      <c r="AD32" s="46"/>
      <c r="AE32" s="27"/>
    </row>
    <row r="33" spans="1:31" s="28" customFormat="1" x14ac:dyDescent="0.25"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46"/>
      <c r="AC33" s="46"/>
      <c r="AD33" s="46"/>
      <c r="AE33" s="27"/>
    </row>
    <row r="34" spans="1:31" s="28" customFormat="1" x14ac:dyDescent="0.25">
      <c r="A34" s="115">
        <v>7</v>
      </c>
      <c r="B34" s="33"/>
      <c r="C34" s="11" t="s">
        <v>4</v>
      </c>
      <c r="D34" s="159">
        <f>D38+D42+D46+D50+D54+D58</f>
        <v>252.39988673491217</v>
      </c>
      <c r="E34" s="159">
        <f t="shared" ref="E34:AA34" si="7">E38+E42+E46+E50+E54+E58</f>
        <v>247.72478922666582</v>
      </c>
      <c r="F34" s="159">
        <f t="shared" si="7"/>
        <v>248.24623054767659</v>
      </c>
      <c r="G34" s="159">
        <f t="shared" si="7"/>
        <v>246.99573528555555</v>
      </c>
      <c r="H34" s="159">
        <f t="shared" si="7"/>
        <v>247.27532986570313</v>
      </c>
      <c r="I34" s="159">
        <f t="shared" si="7"/>
        <v>251.06128273527526</v>
      </c>
      <c r="J34" s="159">
        <f t="shared" si="7"/>
        <v>259.2241145883757</v>
      </c>
      <c r="K34" s="159">
        <f t="shared" si="7"/>
        <v>266.72785260117013</v>
      </c>
      <c r="L34" s="159">
        <f t="shared" si="7"/>
        <v>272.5958742309316</v>
      </c>
      <c r="M34" s="159">
        <f t="shared" si="7"/>
        <v>263.76859472091201</v>
      </c>
      <c r="N34" s="159">
        <f t="shared" si="7"/>
        <v>261.09213194701766</v>
      </c>
      <c r="O34" s="159">
        <f t="shared" si="7"/>
        <v>259.29136510272963</v>
      </c>
      <c r="P34" s="159">
        <f t="shared" si="7"/>
        <v>256.24782304409064</v>
      </c>
      <c r="Q34" s="159">
        <f t="shared" si="7"/>
        <v>254.96218681399819</v>
      </c>
      <c r="R34" s="159">
        <f t="shared" si="7"/>
        <v>207.6426289352695</v>
      </c>
      <c r="S34" s="159">
        <f t="shared" si="7"/>
        <v>253.63681424826765</v>
      </c>
      <c r="T34" s="159">
        <f t="shared" si="7"/>
        <v>264.81741614928694</v>
      </c>
      <c r="U34" s="159">
        <f t="shared" si="7"/>
        <v>269.14143005930765</v>
      </c>
      <c r="V34" s="159">
        <f t="shared" si="7"/>
        <v>272.86639463588972</v>
      </c>
      <c r="W34" s="159">
        <f t="shared" si="7"/>
        <v>277.19808243361564</v>
      </c>
      <c r="X34" s="159">
        <f t="shared" si="7"/>
        <v>276.86800052450889</v>
      </c>
      <c r="Y34" s="159">
        <f t="shared" si="7"/>
        <v>277.40678734373813</v>
      </c>
      <c r="Z34" s="159">
        <f t="shared" si="7"/>
        <v>271.04898273173541</v>
      </c>
      <c r="AA34" s="159">
        <f t="shared" si="7"/>
        <v>247.73115796248308</v>
      </c>
      <c r="AB34" s="46"/>
      <c r="AC34" s="46"/>
      <c r="AD34" s="46"/>
      <c r="AE34" s="27"/>
    </row>
    <row r="35" spans="1:31" s="28" customFormat="1" x14ac:dyDescent="0.25">
      <c r="A35" s="116"/>
      <c r="B35" s="30" t="s">
        <v>15</v>
      </c>
      <c r="C35" s="11" t="s">
        <v>5</v>
      </c>
      <c r="D35" s="14">
        <f>D39+D43+D47+D51+D55+D59</f>
        <v>1.8480000000000001</v>
      </c>
      <c r="E35" s="14">
        <f t="shared" ref="E35:AA35" si="8">E39+E43+E47+E51+E55+E59</f>
        <v>1.7949999999999999</v>
      </c>
      <c r="F35" s="14">
        <f t="shared" si="8"/>
        <v>1.8</v>
      </c>
      <c r="G35" s="14">
        <f t="shared" si="8"/>
        <v>1.788</v>
      </c>
      <c r="H35" s="14">
        <f t="shared" si="8"/>
        <v>1.7939999999999998</v>
      </c>
      <c r="I35" s="14">
        <f t="shared" si="8"/>
        <v>1.821</v>
      </c>
      <c r="J35" s="14">
        <f t="shared" si="8"/>
        <v>1.9549999999999998</v>
      </c>
      <c r="K35" s="14">
        <f t="shared" si="8"/>
        <v>2.0739999999999998</v>
      </c>
      <c r="L35" s="14">
        <f t="shared" si="8"/>
        <v>2.1680000000000001</v>
      </c>
      <c r="M35" s="14">
        <f t="shared" si="8"/>
        <v>2.11</v>
      </c>
      <c r="N35" s="14">
        <f t="shared" si="8"/>
        <v>2.129</v>
      </c>
      <c r="O35" s="14">
        <f t="shared" si="8"/>
        <v>2.0620000000000003</v>
      </c>
      <c r="P35" s="14">
        <f t="shared" si="8"/>
        <v>2.0329999999999999</v>
      </c>
      <c r="Q35" s="14">
        <f t="shared" si="8"/>
        <v>2.0190000000000001</v>
      </c>
      <c r="R35" s="14">
        <f t="shared" si="8"/>
        <v>1.9471000000000001</v>
      </c>
      <c r="S35" s="14">
        <f t="shared" si="8"/>
        <v>1.9790000000000001</v>
      </c>
      <c r="T35" s="14">
        <f t="shared" si="8"/>
        <v>2.069</v>
      </c>
      <c r="U35" s="14">
        <f t="shared" si="8"/>
        <v>2.1109999999999998</v>
      </c>
      <c r="V35" s="14">
        <f t="shared" si="8"/>
        <v>2.1380000000000003</v>
      </c>
      <c r="W35" s="14">
        <f t="shared" si="8"/>
        <v>2.1459999999999999</v>
      </c>
      <c r="X35" s="14">
        <f t="shared" si="8"/>
        <v>2.1350000000000002</v>
      </c>
      <c r="Y35" s="14">
        <f t="shared" si="8"/>
        <v>2.1070000000000002</v>
      </c>
      <c r="Z35" s="14">
        <f t="shared" si="8"/>
        <v>2.0449999999999999</v>
      </c>
      <c r="AA35" s="14">
        <f t="shared" si="8"/>
        <v>1.8439999999999999</v>
      </c>
      <c r="AB35" s="48">
        <f>MAX(D35:AA35)</f>
        <v>2.1680000000000001</v>
      </c>
      <c r="AC35" s="46"/>
      <c r="AD35" s="46"/>
      <c r="AE35" s="27"/>
    </row>
    <row r="36" spans="1:31" s="28" customFormat="1" x14ac:dyDescent="0.25">
      <c r="A36" s="116"/>
      <c r="B36" s="34"/>
      <c r="C36" s="11" t="s">
        <v>6</v>
      </c>
      <c r="D36" s="14">
        <f>D40+D44+D48+D52+D56+D60</f>
        <v>1.1599999999999999</v>
      </c>
      <c r="E36" s="14">
        <f t="shared" ref="E36:AA36" si="9">E40+E44+E48+E52+E56+E60</f>
        <v>1.1619999999999997</v>
      </c>
      <c r="F36" s="14">
        <f t="shared" si="9"/>
        <v>1.1689999999999998</v>
      </c>
      <c r="G36" s="14">
        <f t="shared" si="9"/>
        <v>1.1679999999999999</v>
      </c>
      <c r="H36" s="14">
        <f t="shared" si="9"/>
        <v>1.177</v>
      </c>
      <c r="I36" s="14">
        <f t="shared" si="9"/>
        <v>1.2169999999999999</v>
      </c>
      <c r="J36" s="14">
        <f t="shared" si="9"/>
        <v>1.19</v>
      </c>
      <c r="K36" s="14">
        <f t="shared" si="9"/>
        <v>1.1729999999999998</v>
      </c>
      <c r="L36" s="14">
        <f t="shared" si="9"/>
        <v>1.228</v>
      </c>
      <c r="M36" s="14">
        <f t="shared" si="9"/>
        <v>1.1539999999999999</v>
      </c>
      <c r="N36" s="14">
        <f t="shared" si="9"/>
        <v>1.1129999999999998</v>
      </c>
      <c r="O36" s="14">
        <f t="shared" si="9"/>
        <v>1.159</v>
      </c>
      <c r="P36" s="14">
        <f t="shared" si="9"/>
        <v>1.1249999999999998</v>
      </c>
      <c r="Q36" s="14">
        <f t="shared" si="9"/>
        <v>1.1459999999999999</v>
      </c>
      <c r="R36" s="14">
        <f t="shared" si="9"/>
        <v>1.1080000000000001</v>
      </c>
      <c r="S36" s="14">
        <f t="shared" si="9"/>
        <v>1.109</v>
      </c>
      <c r="T36" s="14">
        <f t="shared" si="9"/>
        <v>1.113</v>
      </c>
      <c r="U36" s="14">
        <f t="shared" si="9"/>
        <v>1.121</v>
      </c>
      <c r="V36" s="14">
        <f t="shared" si="9"/>
        <v>1.1739999999999999</v>
      </c>
      <c r="W36" s="14">
        <f t="shared" si="9"/>
        <v>1.1879999999999997</v>
      </c>
      <c r="X36" s="14">
        <f t="shared" si="9"/>
        <v>1.202</v>
      </c>
      <c r="Y36" s="14">
        <f t="shared" si="9"/>
        <v>1.2369999999999999</v>
      </c>
      <c r="Z36" s="14">
        <f t="shared" si="9"/>
        <v>1.1930000000000001</v>
      </c>
      <c r="AA36" s="14">
        <f t="shared" si="9"/>
        <v>1.1599999999999999</v>
      </c>
      <c r="AB36" s="46"/>
      <c r="AC36" s="46"/>
      <c r="AD36" s="46"/>
      <c r="AE36" s="27"/>
    </row>
    <row r="37" spans="1:31" s="28" customFormat="1" x14ac:dyDescent="0.25">
      <c r="A37" s="117"/>
      <c r="B37" s="32"/>
      <c r="C37" s="11" t="s">
        <v>7</v>
      </c>
      <c r="D37" s="15">
        <v>10.5</v>
      </c>
      <c r="E37" s="15">
        <v>10.5</v>
      </c>
      <c r="F37" s="15">
        <v>10.5</v>
      </c>
      <c r="G37" s="15">
        <v>10.5</v>
      </c>
      <c r="H37" s="15">
        <v>10.5</v>
      </c>
      <c r="I37" s="15">
        <v>10.5</v>
      </c>
      <c r="J37" s="15">
        <v>10.5</v>
      </c>
      <c r="K37" s="15">
        <v>10.5</v>
      </c>
      <c r="L37" s="15">
        <v>10.5</v>
      </c>
      <c r="M37" s="15">
        <v>10.5</v>
      </c>
      <c r="N37" s="15">
        <v>10.5</v>
      </c>
      <c r="O37" s="15">
        <v>10.5</v>
      </c>
      <c r="P37" s="15">
        <v>10.5</v>
      </c>
      <c r="Q37" s="15">
        <v>10.5</v>
      </c>
      <c r="R37" s="15">
        <v>10.5</v>
      </c>
      <c r="S37" s="15">
        <v>10.5</v>
      </c>
      <c r="T37" s="15">
        <v>10.5</v>
      </c>
      <c r="U37" s="15">
        <v>10.5</v>
      </c>
      <c r="V37" s="15">
        <v>10.5</v>
      </c>
      <c r="W37" s="15">
        <v>10.5</v>
      </c>
      <c r="X37" s="15">
        <v>10.5</v>
      </c>
      <c r="Y37" s="15">
        <v>10.5</v>
      </c>
      <c r="Z37" s="15">
        <v>10.5</v>
      </c>
      <c r="AA37" s="15">
        <v>10.5</v>
      </c>
      <c r="AB37" s="46"/>
      <c r="AC37" s="46"/>
      <c r="AD37" s="46"/>
      <c r="AE37" s="27"/>
    </row>
    <row r="38" spans="1:31" s="22" customFormat="1" x14ac:dyDescent="0.25">
      <c r="A38" s="35">
        <v>8</v>
      </c>
      <c r="B38" s="112" t="s">
        <v>16</v>
      </c>
      <c r="C38" s="16" t="s">
        <v>4</v>
      </c>
      <c r="D38" s="17">
        <f>D39*1000/(D39/SQRT((D39*D39)+(D40*D40))*D41)</f>
        <v>84.739911539426032</v>
      </c>
      <c r="E38" s="17">
        <f t="shared" ref="E38:AA38" si="10">E39*1000/(E39/SQRT((E39*E39)+(E40*E40))*E41)</f>
        <v>80.292040647770449</v>
      </c>
      <c r="F38" s="17">
        <f t="shared" si="10"/>
        <v>79.089833822425987</v>
      </c>
      <c r="G38" s="17">
        <f t="shared" si="10"/>
        <v>78.165821761240224</v>
      </c>
      <c r="H38" s="17">
        <f t="shared" si="10"/>
        <v>77.796408523390852</v>
      </c>
      <c r="I38" s="17">
        <f t="shared" si="10"/>
        <v>81.828591380683918</v>
      </c>
      <c r="J38" s="17">
        <f t="shared" si="10"/>
        <v>91.012196735649255</v>
      </c>
      <c r="K38" s="17">
        <f t="shared" si="10"/>
        <v>97.942553388056695</v>
      </c>
      <c r="L38" s="17">
        <f t="shared" si="10"/>
        <v>99.613948699517977</v>
      </c>
      <c r="M38" s="17">
        <f t="shared" si="10"/>
        <v>91.749881832766036</v>
      </c>
      <c r="N38" s="17">
        <f t="shared" si="10"/>
        <v>90.130920146417623</v>
      </c>
      <c r="O38" s="17">
        <f t="shared" si="10"/>
        <v>88.15755839427959</v>
      </c>
      <c r="P38" s="17">
        <f t="shared" si="10"/>
        <v>86.039647033667023</v>
      </c>
      <c r="Q38" s="17">
        <f t="shared" si="10"/>
        <v>87.605796099368234</v>
      </c>
      <c r="R38" s="17">
        <f t="shared" si="10"/>
        <v>83.348515623791059</v>
      </c>
      <c r="S38" s="17">
        <f t="shared" si="10"/>
        <v>86.132524584986015</v>
      </c>
      <c r="T38" s="17">
        <f>T39*1000/(T39/SQRT((T39*T39)+(T40*T40))*T41)</f>
        <v>94.790615416163732</v>
      </c>
      <c r="U38" s="17">
        <f>U39*1000/(U39/SQRT((U39*U39)+(U40*U40))*U41)</f>
        <v>99.27304932354734</v>
      </c>
      <c r="V38" s="17">
        <f>V39*1000/(V39/SQRT((V39*V39)+(V40*V40))*V41)</f>
        <v>102.76468507647078</v>
      </c>
      <c r="W38" s="17">
        <f>W39*1000/(W39/SQRT((W39*W39)+(W40*W40))*W41)</f>
        <v>105.5521708491827</v>
      </c>
      <c r="X38" s="17">
        <f t="shared" si="10"/>
        <v>104.06504158370664</v>
      </c>
      <c r="Y38" s="17">
        <f t="shared" si="10"/>
        <v>100.72300986643165</v>
      </c>
      <c r="Z38" s="17">
        <f t="shared" si="10"/>
        <v>95.070519237658075</v>
      </c>
      <c r="AA38" s="17">
        <f t="shared" si="10"/>
        <v>85.652093839779084</v>
      </c>
      <c r="AB38" s="46"/>
      <c r="AC38" s="46"/>
      <c r="AD38" s="46"/>
      <c r="AE38" s="27"/>
    </row>
    <row r="39" spans="1:31" s="27" customFormat="1" x14ac:dyDescent="0.25">
      <c r="A39" s="36"/>
      <c r="B39" s="113"/>
      <c r="C39" s="16" t="s">
        <v>5</v>
      </c>
      <c r="D39" s="14">
        <v>0.86699999999999999</v>
      </c>
      <c r="E39" s="14">
        <v>0.81899999999999995</v>
      </c>
      <c r="F39" s="14">
        <v>0.80600000000000005</v>
      </c>
      <c r="G39" s="14">
        <v>0.79600000000000004</v>
      </c>
      <c r="H39" s="14">
        <v>0.79200000000000004</v>
      </c>
      <c r="I39" s="14">
        <v>0.82499999999999996</v>
      </c>
      <c r="J39" s="14">
        <v>0.92500000000000004</v>
      </c>
      <c r="K39" s="14">
        <v>1</v>
      </c>
      <c r="L39" s="14">
        <v>1.002</v>
      </c>
      <c r="M39" s="14">
        <v>0.93300000000000005</v>
      </c>
      <c r="N39" s="14">
        <v>0.92500000000000004</v>
      </c>
      <c r="O39" s="14">
        <v>0.89400000000000002</v>
      </c>
      <c r="P39" s="14">
        <v>0.88100000000000001</v>
      </c>
      <c r="Q39" s="14">
        <v>0.88800000000000001</v>
      </c>
      <c r="R39" s="14">
        <v>0.85199999999999998</v>
      </c>
      <c r="S39" s="14">
        <v>0.88200000000000001</v>
      </c>
      <c r="T39" s="14">
        <v>0.97499999999999998</v>
      </c>
      <c r="U39" s="14">
        <v>1.0229999999999999</v>
      </c>
      <c r="V39" s="14">
        <v>1.052</v>
      </c>
      <c r="W39" s="14">
        <v>1.0820000000000001</v>
      </c>
      <c r="X39" s="14">
        <v>1.0660000000000001</v>
      </c>
      <c r="Y39" s="14">
        <v>1.03</v>
      </c>
      <c r="Z39" s="14">
        <v>0.97799999999999998</v>
      </c>
      <c r="AA39" s="14">
        <v>0.88500000000000001</v>
      </c>
      <c r="AB39" s="46"/>
      <c r="AC39" s="46"/>
      <c r="AD39" s="46"/>
    </row>
    <row r="40" spans="1:31" s="28" customFormat="1" x14ac:dyDescent="0.25">
      <c r="A40" s="37"/>
      <c r="B40" s="113"/>
      <c r="C40" s="16" t="s">
        <v>6</v>
      </c>
      <c r="D40" s="13">
        <v>0.2</v>
      </c>
      <c r="E40" s="13">
        <v>0.2</v>
      </c>
      <c r="F40" s="13">
        <v>0.2</v>
      </c>
      <c r="G40" s="13">
        <v>0.2</v>
      </c>
      <c r="H40" s="13">
        <v>0.2</v>
      </c>
      <c r="I40" s="13">
        <v>0.24</v>
      </c>
      <c r="J40" s="13">
        <v>0.24</v>
      </c>
      <c r="K40" s="13">
        <v>0.24</v>
      </c>
      <c r="L40" s="13">
        <v>0.3</v>
      </c>
      <c r="M40" s="13">
        <v>0.24</v>
      </c>
      <c r="N40" s="13">
        <v>0.2</v>
      </c>
      <c r="O40" s="13">
        <v>0.24</v>
      </c>
      <c r="P40" s="13">
        <v>0.2</v>
      </c>
      <c r="Q40" s="13">
        <v>0.24</v>
      </c>
      <c r="R40" s="13">
        <v>0.2</v>
      </c>
      <c r="S40" s="13">
        <v>0.2</v>
      </c>
      <c r="T40" s="13">
        <v>0.2</v>
      </c>
      <c r="U40" s="13">
        <v>0.2</v>
      </c>
      <c r="V40" s="13">
        <v>0.24</v>
      </c>
      <c r="W40" s="13">
        <v>0.24</v>
      </c>
      <c r="X40" s="13">
        <v>0.24</v>
      </c>
      <c r="Y40" s="13">
        <v>0.24</v>
      </c>
      <c r="Z40" s="13">
        <v>0.2</v>
      </c>
      <c r="AA40" s="13">
        <v>0.16</v>
      </c>
      <c r="AB40" s="46" t="s">
        <v>28</v>
      </c>
      <c r="AC40" s="46">
        <f>200/5*100</f>
        <v>4000</v>
      </c>
      <c r="AD40" s="46"/>
      <c r="AE40" s="27"/>
    </row>
    <row r="41" spans="1:31" s="28" customFormat="1" x14ac:dyDescent="0.25">
      <c r="A41" s="38"/>
      <c r="B41" s="114"/>
      <c r="C41" s="16" t="s">
        <v>7</v>
      </c>
      <c r="D41" s="15">
        <v>10.5</v>
      </c>
      <c r="E41" s="15">
        <v>10.5</v>
      </c>
      <c r="F41" s="15">
        <v>10.5</v>
      </c>
      <c r="G41" s="15">
        <v>10.5</v>
      </c>
      <c r="H41" s="15">
        <v>10.5</v>
      </c>
      <c r="I41" s="15">
        <v>10.5</v>
      </c>
      <c r="J41" s="15">
        <v>10.5</v>
      </c>
      <c r="K41" s="15">
        <v>10.5</v>
      </c>
      <c r="L41" s="15">
        <v>10.5</v>
      </c>
      <c r="M41" s="15">
        <v>10.5</v>
      </c>
      <c r="N41" s="15">
        <v>10.5</v>
      </c>
      <c r="O41" s="15">
        <v>10.5</v>
      </c>
      <c r="P41" s="15">
        <v>10.5</v>
      </c>
      <c r="Q41" s="15">
        <v>10.5</v>
      </c>
      <c r="R41" s="15">
        <v>10.5</v>
      </c>
      <c r="S41" s="15">
        <v>10.5</v>
      </c>
      <c r="T41" s="15">
        <v>10.5</v>
      </c>
      <c r="U41" s="15">
        <v>10.5</v>
      </c>
      <c r="V41" s="15">
        <v>10.5</v>
      </c>
      <c r="W41" s="15">
        <v>10.5</v>
      </c>
      <c r="X41" s="15">
        <v>10.5</v>
      </c>
      <c r="Y41" s="15">
        <v>10.5</v>
      </c>
      <c r="Z41" s="15">
        <v>10.5</v>
      </c>
      <c r="AA41" s="15">
        <v>10.5</v>
      </c>
      <c r="AB41" s="46"/>
      <c r="AC41" s="46"/>
      <c r="AD41" s="46"/>
      <c r="AE41" s="27"/>
    </row>
    <row r="42" spans="1:31" s="28" customFormat="1" x14ac:dyDescent="0.25">
      <c r="A42" s="35">
        <v>9</v>
      </c>
      <c r="B42" s="112" t="s">
        <v>17</v>
      </c>
      <c r="C42" s="16" t="s">
        <v>4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46"/>
      <c r="AC42" s="46"/>
      <c r="AD42" s="46"/>
      <c r="AE42" s="27"/>
    </row>
    <row r="43" spans="1:31" s="27" customFormat="1" x14ac:dyDescent="0.25">
      <c r="A43" s="36"/>
      <c r="B43" s="113"/>
      <c r="C43" s="16" t="s">
        <v>5</v>
      </c>
      <c r="D43" s="14">
        <v>0.17699999999999999</v>
      </c>
      <c r="E43" s="14">
        <v>0.17799999999999999</v>
      </c>
      <c r="F43" s="14">
        <v>0.17499999999999999</v>
      </c>
      <c r="G43" s="14">
        <v>0.17699999999999999</v>
      </c>
      <c r="H43" s="14">
        <v>0.18</v>
      </c>
      <c r="I43" s="14">
        <v>0.17399999999999999</v>
      </c>
      <c r="J43" s="14">
        <v>0.19400000000000001</v>
      </c>
      <c r="K43" s="14">
        <v>0.20799999999999999</v>
      </c>
      <c r="L43" s="14">
        <v>0.23200000000000001</v>
      </c>
      <c r="M43" s="14">
        <v>0.245</v>
      </c>
      <c r="N43" s="14">
        <v>0.28299999999999997</v>
      </c>
      <c r="O43" s="14">
        <v>0.255</v>
      </c>
      <c r="P43" s="14">
        <v>0.25800000000000001</v>
      </c>
      <c r="Q43" s="14">
        <v>0.25800000000000001</v>
      </c>
      <c r="R43" s="14">
        <v>0.26500000000000001</v>
      </c>
      <c r="S43" s="14">
        <v>0.27</v>
      </c>
      <c r="T43" s="14">
        <v>0.27300000000000002</v>
      </c>
      <c r="U43" s="14">
        <v>0.28199999999999997</v>
      </c>
      <c r="V43" s="14">
        <v>0.28100000000000003</v>
      </c>
      <c r="W43" s="14">
        <v>0.25700000000000001</v>
      </c>
      <c r="X43" s="14">
        <v>0.255</v>
      </c>
      <c r="Y43" s="14">
        <v>0.245</v>
      </c>
      <c r="Z43" s="14">
        <v>0.24299999999999999</v>
      </c>
      <c r="AA43" s="14">
        <v>0.19400000000000001</v>
      </c>
      <c r="AB43" s="46"/>
      <c r="AC43" s="46"/>
      <c r="AD43" s="46"/>
    </row>
    <row r="44" spans="1:31" s="28" customFormat="1" x14ac:dyDescent="0.25">
      <c r="A44" s="37"/>
      <c r="B44" s="113"/>
      <c r="C44" s="16" t="s">
        <v>6</v>
      </c>
      <c r="D44" s="14">
        <v>6.0999999999999999E-2</v>
      </c>
      <c r="E44" s="14">
        <v>6.0999999999999999E-2</v>
      </c>
      <c r="F44" s="14">
        <v>6.0999999999999999E-2</v>
      </c>
      <c r="G44" s="14">
        <v>6.0999999999999999E-2</v>
      </c>
      <c r="H44" s="14">
        <v>6.7000000000000004E-2</v>
      </c>
      <c r="I44" s="14">
        <v>7.0000000000000007E-2</v>
      </c>
      <c r="J44" s="14">
        <v>6.9000000000000006E-2</v>
      </c>
      <c r="K44" s="14">
        <v>7.3999999999999996E-2</v>
      </c>
      <c r="L44" s="14">
        <v>7.9000000000000001E-2</v>
      </c>
      <c r="M44" s="14">
        <v>7.1999999999999995E-2</v>
      </c>
      <c r="N44" s="14">
        <v>7.0999999999999994E-2</v>
      </c>
      <c r="O44" s="14">
        <v>6.6000000000000003E-2</v>
      </c>
      <c r="P44" s="14">
        <v>6.7000000000000004E-2</v>
      </c>
      <c r="Q44" s="14">
        <v>7.0000000000000007E-2</v>
      </c>
      <c r="R44" s="14">
        <v>6.7000000000000004E-2</v>
      </c>
      <c r="S44" s="14">
        <v>6.7000000000000004E-2</v>
      </c>
      <c r="T44" s="14">
        <v>6.6000000000000003E-2</v>
      </c>
      <c r="U44" s="14">
        <v>6.4000000000000001E-2</v>
      </c>
      <c r="V44" s="14">
        <v>7.1999999999999995E-2</v>
      </c>
      <c r="W44" s="14">
        <v>7.1999999999999995E-2</v>
      </c>
      <c r="X44" s="14">
        <v>7.6999999999999999E-2</v>
      </c>
      <c r="Y44" s="14">
        <v>7.3999999999999996E-2</v>
      </c>
      <c r="Z44" s="14">
        <v>7.2999999999999995E-2</v>
      </c>
      <c r="AA44" s="14">
        <v>7.8E-2</v>
      </c>
      <c r="AB44" s="46" t="s">
        <v>28</v>
      </c>
      <c r="AC44" s="46">
        <f>200/5*100</f>
        <v>4000</v>
      </c>
      <c r="AD44" s="46"/>
      <c r="AE44" s="27"/>
    </row>
    <row r="45" spans="1:31" s="28" customFormat="1" x14ac:dyDescent="0.25">
      <c r="A45" s="38"/>
      <c r="B45" s="113"/>
      <c r="C45" s="16" t="s">
        <v>7</v>
      </c>
      <c r="D45" s="15">
        <v>10.5</v>
      </c>
      <c r="E45" s="15">
        <v>10.5</v>
      </c>
      <c r="F45" s="15">
        <v>10.5</v>
      </c>
      <c r="G45" s="15">
        <v>10.5</v>
      </c>
      <c r="H45" s="15">
        <v>10.5</v>
      </c>
      <c r="I45" s="15">
        <v>10.5</v>
      </c>
      <c r="J45" s="15">
        <v>10.5</v>
      </c>
      <c r="K45" s="15">
        <v>10.5</v>
      </c>
      <c r="L45" s="15">
        <v>10.5</v>
      </c>
      <c r="M45" s="15">
        <v>10.5</v>
      </c>
      <c r="N45" s="15">
        <v>10.5</v>
      </c>
      <c r="O45" s="15">
        <v>10.5</v>
      </c>
      <c r="P45" s="15">
        <v>10.5</v>
      </c>
      <c r="Q45" s="15">
        <v>10.5</v>
      </c>
      <c r="R45" s="15">
        <v>10.5</v>
      </c>
      <c r="S45" s="15">
        <v>10.5</v>
      </c>
      <c r="T45" s="15">
        <v>10.5</v>
      </c>
      <c r="U45" s="15">
        <v>10.5</v>
      </c>
      <c r="V45" s="15">
        <v>10.5</v>
      </c>
      <c r="W45" s="15">
        <v>10.5</v>
      </c>
      <c r="X45" s="15">
        <v>10.5</v>
      </c>
      <c r="Y45" s="15">
        <v>10.5</v>
      </c>
      <c r="Z45" s="15">
        <v>10.5</v>
      </c>
      <c r="AA45" s="15">
        <v>10.5</v>
      </c>
      <c r="AB45" s="46"/>
      <c r="AC45" s="46"/>
      <c r="AD45" s="46"/>
      <c r="AE45" s="27"/>
    </row>
    <row r="46" spans="1:31" s="22" customFormat="1" x14ac:dyDescent="0.25">
      <c r="A46" s="39">
        <v>10</v>
      </c>
      <c r="B46" s="40"/>
      <c r="C46" s="11" t="s">
        <v>4</v>
      </c>
      <c r="D46" s="17">
        <f>D47*1000/(D47/SQRT((D47*D47)+(D48*D48))*D49)</f>
        <v>89.448600627371533</v>
      </c>
      <c r="E46" s="17">
        <f t="shared" ref="E46:AA46" si="11">E47*1000/(E47/SQRT((E47*E47)+(E48*E48))*E49)</f>
        <v>89.907990256807196</v>
      </c>
      <c r="F46" s="17">
        <f t="shared" si="11"/>
        <v>91.105480717572874</v>
      </c>
      <c r="G46" s="17">
        <f t="shared" si="11"/>
        <v>90.99071742544055</v>
      </c>
      <c r="H46" s="17">
        <f t="shared" si="11"/>
        <v>91.296382614307632</v>
      </c>
      <c r="I46" s="17">
        <f t="shared" si="11"/>
        <v>91.393495255716587</v>
      </c>
      <c r="J46" s="17">
        <f t="shared" si="11"/>
        <v>89.971020781687628</v>
      </c>
      <c r="K46" s="17">
        <f t="shared" si="11"/>
        <v>89.811139711766998</v>
      </c>
      <c r="L46" s="17">
        <f t="shared" si="11"/>
        <v>91.752649840941743</v>
      </c>
      <c r="M46" s="17">
        <f t="shared" si="11"/>
        <v>93.977225011497737</v>
      </c>
      <c r="N46" s="17">
        <f t="shared" si="11"/>
        <v>94.503116362729401</v>
      </c>
      <c r="O46" s="17">
        <f t="shared" si="11"/>
        <v>95.135182492313561</v>
      </c>
      <c r="P46" s="17">
        <f t="shared" si="11"/>
        <v>93.982002426237699</v>
      </c>
      <c r="Q46" s="17">
        <f t="shared" si="11"/>
        <v>91.227407665114839</v>
      </c>
      <c r="R46" s="17">
        <f t="shared" si="11"/>
        <v>90.443603153976142</v>
      </c>
      <c r="S46" s="17">
        <f t="shared" si="11"/>
        <v>89.078629690704688</v>
      </c>
      <c r="T46" s="17">
        <f t="shared" si="11"/>
        <v>88.519288288445779</v>
      </c>
      <c r="U46" s="17">
        <f t="shared" si="11"/>
        <v>88.099768223291775</v>
      </c>
      <c r="V46" s="17">
        <f t="shared" si="11"/>
        <v>87.923384500086854</v>
      </c>
      <c r="W46" s="17">
        <f t="shared" si="11"/>
        <v>88.675310304483133</v>
      </c>
      <c r="X46" s="17">
        <f t="shared" si="11"/>
        <v>89.720402177506003</v>
      </c>
      <c r="Y46" s="17">
        <f t="shared" si="11"/>
        <v>92.895474383834951</v>
      </c>
      <c r="Z46" s="17">
        <f t="shared" si="11"/>
        <v>92.533403909087156</v>
      </c>
      <c r="AA46" s="17">
        <f t="shared" si="11"/>
        <v>89.809725798894192</v>
      </c>
      <c r="AB46" s="46"/>
      <c r="AC46" s="46"/>
      <c r="AD46" s="46"/>
      <c r="AE46" s="27"/>
    </row>
    <row r="47" spans="1:31" s="27" customFormat="1" x14ac:dyDescent="0.25">
      <c r="A47" s="41"/>
      <c r="B47" s="25" t="s">
        <v>18</v>
      </c>
      <c r="C47" s="11" t="s">
        <v>5</v>
      </c>
      <c r="D47" s="14">
        <v>0.56000000000000005</v>
      </c>
      <c r="E47" s="14">
        <v>0.56000000000000005</v>
      </c>
      <c r="F47" s="14">
        <v>0.57699999999999996</v>
      </c>
      <c r="G47" s="14">
        <v>0.57499999999999996</v>
      </c>
      <c r="H47" s="14">
        <v>0.57899999999999996</v>
      </c>
      <c r="I47" s="14">
        <v>0.58199999999999996</v>
      </c>
      <c r="J47" s="14">
        <v>0.59099999999999997</v>
      </c>
      <c r="K47" s="14">
        <v>0.60899999999999999</v>
      </c>
      <c r="L47" s="14">
        <v>0.64900000000000002</v>
      </c>
      <c r="M47" s="14">
        <v>0.67900000000000005</v>
      </c>
      <c r="N47" s="14">
        <v>0.68700000000000006</v>
      </c>
      <c r="O47" s="14">
        <v>0.68400000000000005</v>
      </c>
      <c r="P47" s="14">
        <v>0.66400000000000003</v>
      </c>
      <c r="Q47" s="14">
        <v>0.64300000000000002</v>
      </c>
      <c r="R47" s="14">
        <v>0.625</v>
      </c>
      <c r="S47" s="14">
        <v>0.60299999999999998</v>
      </c>
      <c r="T47" s="14">
        <v>0.58899999999999997</v>
      </c>
      <c r="U47" s="14">
        <v>0.57199999999999995</v>
      </c>
      <c r="V47" s="14">
        <v>0.56899999999999995</v>
      </c>
      <c r="W47" s="14">
        <v>0.56899999999999995</v>
      </c>
      <c r="X47" s="14">
        <v>0.57399999999999995</v>
      </c>
      <c r="Y47" s="14">
        <v>0.58699999999999997</v>
      </c>
      <c r="Z47" s="14">
        <v>0.58199999999999996</v>
      </c>
      <c r="AA47" s="14">
        <v>0.52700000000000002</v>
      </c>
      <c r="AB47" s="46"/>
      <c r="AC47" s="46"/>
      <c r="AD47" s="46"/>
    </row>
    <row r="48" spans="1:31" s="28" customFormat="1" x14ac:dyDescent="0.25">
      <c r="A48" s="42"/>
      <c r="B48" s="43"/>
      <c r="C48" s="11" t="s">
        <v>6</v>
      </c>
      <c r="D48" s="14">
        <v>0.754</v>
      </c>
      <c r="E48" s="14">
        <v>0.76</v>
      </c>
      <c r="F48" s="14">
        <v>0.76300000000000001</v>
      </c>
      <c r="G48" s="14">
        <v>0.76300000000000001</v>
      </c>
      <c r="H48" s="14">
        <v>0.76400000000000001</v>
      </c>
      <c r="I48" s="14">
        <v>0.76300000000000001</v>
      </c>
      <c r="J48" s="14">
        <v>0.73699999999999999</v>
      </c>
      <c r="K48" s="14">
        <v>0.72</v>
      </c>
      <c r="L48" s="14">
        <v>0.71199999999999997</v>
      </c>
      <c r="M48" s="14">
        <v>0.71599999999999997</v>
      </c>
      <c r="N48" s="14">
        <v>0.71599999999999997</v>
      </c>
      <c r="O48" s="14">
        <v>0.72799999999999998</v>
      </c>
      <c r="P48" s="14">
        <v>0.73</v>
      </c>
      <c r="Q48" s="14">
        <v>0.71</v>
      </c>
      <c r="R48" s="14">
        <v>0.71499999999999997</v>
      </c>
      <c r="S48" s="14">
        <v>0.71499999999999997</v>
      </c>
      <c r="T48" s="14">
        <v>0.71899999999999997</v>
      </c>
      <c r="U48" s="14">
        <v>0.72699999999999998</v>
      </c>
      <c r="V48" s="14">
        <v>0.72699999999999998</v>
      </c>
      <c r="W48" s="14">
        <v>0.73699999999999999</v>
      </c>
      <c r="X48" s="14">
        <v>0.747</v>
      </c>
      <c r="Y48" s="14">
        <v>0.77900000000000003</v>
      </c>
      <c r="Z48" s="14">
        <v>0.77800000000000002</v>
      </c>
      <c r="AA48" s="14">
        <v>0.78200000000000003</v>
      </c>
      <c r="AB48" s="46">
        <v>0.68300000000000005</v>
      </c>
      <c r="AC48" s="46">
        <v>0.69899999999999995</v>
      </c>
      <c r="AD48" s="46"/>
      <c r="AE48" s="27"/>
    </row>
    <row r="49" spans="1:31" s="28" customFormat="1" x14ac:dyDescent="0.25">
      <c r="A49" s="44"/>
      <c r="B49" s="26"/>
      <c r="C49" s="11" t="s">
        <v>7</v>
      </c>
      <c r="D49" s="15">
        <v>10.5</v>
      </c>
      <c r="E49" s="15">
        <v>10.5</v>
      </c>
      <c r="F49" s="15">
        <v>10.5</v>
      </c>
      <c r="G49" s="15">
        <v>10.5</v>
      </c>
      <c r="H49" s="15">
        <v>10.5</v>
      </c>
      <c r="I49" s="15">
        <v>10.5</v>
      </c>
      <c r="J49" s="15">
        <v>10.5</v>
      </c>
      <c r="K49" s="15">
        <v>10.5</v>
      </c>
      <c r="L49" s="15">
        <v>10.5</v>
      </c>
      <c r="M49" s="15">
        <v>10.5</v>
      </c>
      <c r="N49" s="15">
        <v>10.5</v>
      </c>
      <c r="O49" s="15">
        <v>10.5</v>
      </c>
      <c r="P49" s="15">
        <v>10.5</v>
      </c>
      <c r="Q49" s="15">
        <v>10.5</v>
      </c>
      <c r="R49" s="15">
        <v>10.5</v>
      </c>
      <c r="S49" s="15">
        <v>10.5</v>
      </c>
      <c r="T49" s="15">
        <v>10.5</v>
      </c>
      <c r="U49" s="15">
        <v>10.5</v>
      </c>
      <c r="V49" s="15">
        <v>10.5</v>
      </c>
      <c r="W49" s="15">
        <v>10.5</v>
      </c>
      <c r="X49" s="15">
        <v>10.5</v>
      </c>
      <c r="Y49" s="15">
        <v>10.5</v>
      </c>
      <c r="Z49" s="15">
        <v>10.5</v>
      </c>
      <c r="AA49" s="15">
        <v>10.5</v>
      </c>
      <c r="AB49" s="46"/>
      <c r="AC49" s="46"/>
      <c r="AD49" s="46"/>
      <c r="AE49" s="27"/>
    </row>
    <row r="50" spans="1:31" s="45" customFormat="1" x14ac:dyDescent="0.25">
      <c r="A50" s="35">
        <v>11</v>
      </c>
      <c r="B50" s="112" t="s">
        <v>19</v>
      </c>
      <c r="C50" s="16" t="s">
        <v>4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46"/>
      <c r="AC50" s="46"/>
      <c r="AD50" s="46"/>
      <c r="AE50" s="27"/>
    </row>
    <row r="51" spans="1:31" s="27" customFormat="1" x14ac:dyDescent="0.25">
      <c r="A51" s="36"/>
      <c r="B51" s="113"/>
      <c r="C51" s="16" t="s">
        <v>5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46"/>
      <c r="AC51" s="46"/>
      <c r="AD51" s="46"/>
    </row>
    <row r="52" spans="1:31" s="45" customFormat="1" x14ac:dyDescent="0.25">
      <c r="A52" s="37"/>
      <c r="B52" s="113"/>
      <c r="C52" s="16" t="s">
        <v>6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46" t="s">
        <v>25</v>
      </c>
      <c r="AC52" s="46">
        <f>100/5*100</f>
        <v>2000</v>
      </c>
      <c r="AD52" s="46"/>
      <c r="AE52" s="27"/>
    </row>
    <row r="53" spans="1:31" s="45" customFormat="1" x14ac:dyDescent="0.25">
      <c r="A53" s="38"/>
      <c r="B53" s="113"/>
      <c r="C53" s="16" t="s">
        <v>7</v>
      </c>
      <c r="D53" s="15">
        <v>10.5</v>
      </c>
      <c r="E53" s="15">
        <v>10.5</v>
      </c>
      <c r="F53" s="15">
        <v>10.5</v>
      </c>
      <c r="G53" s="15">
        <v>10.5</v>
      </c>
      <c r="H53" s="15">
        <v>10.5</v>
      </c>
      <c r="I53" s="15">
        <v>10.5</v>
      </c>
      <c r="J53" s="15">
        <v>10.5</v>
      </c>
      <c r="K53" s="15">
        <v>10.5</v>
      </c>
      <c r="L53" s="15">
        <v>10.5</v>
      </c>
      <c r="M53" s="15">
        <v>10.5</v>
      </c>
      <c r="N53" s="15">
        <v>10.5</v>
      </c>
      <c r="O53" s="15">
        <v>10.5</v>
      </c>
      <c r="P53" s="15">
        <v>10.5</v>
      </c>
      <c r="Q53" s="15">
        <v>10.5</v>
      </c>
      <c r="R53" s="15">
        <v>10.5</v>
      </c>
      <c r="S53" s="15">
        <v>10.5</v>
      </c>
      <c r="T53" s="15">
        <v>10.5</v>
      </c>
      <c r="U53" s="15">
        <v>10.5</v>
      </c>
      <c r="V53" s="15">
        <v>10.5</v>
      </c>
      <c r="W53" s="15">
        <v>10.5</v>
      </c>
      <c r="X53" s="15">
        <v>10.5</v>
      </c>
      <c r="Y53" s="15">
        <v>10.5</v>
      </c>
      <c r="Z53" s="15">
        <v>10.5</v>
      </c>
      <c r="AA53" s="15">
        <v>10.5</v>
      </c>
      <c r="AB53" s="46"/>
      <c r="AC53" s="46"/>
      <c r="AD53" s="46"/>
      <c r="AE53" s="27"/>
    </row>
    <row r="54" spans="1:31" s="22" customFormat="1" x14ac:dyDescent="0.25">
      <c r="A54" s="39">
        <v>12</v>
      </c>
      <c r="B54" s="40"/>
      <c r="C54" s="11" t="s">
        <v>4</v>
      </c>
      <c r="D54" s="17">
        <f>D55*1000/(D55/SQRT((D55*D55)+(D56*D56))*D57)</f>
        <v>25.178365979123523</v>
      </c>
      <c r="E54" s="17">
        <f t="shared" ref="E54:AA54" si="12">E55*1000/(E55/SQRT((E55*E55)+(E56*E56))*E57)</f>
        <v>24.491749733097109</v>
      </c>
      <c r="F54" s="17">
        <f t="shared" si="12"/>
        <v>25.017907418686665</v>
      </c>
      <c r="G54" s="17">
        <f t="shared" si="12"/>
        <v>24.806187509883699</v>
      </c>
      <c r="H54" s="17">
        <f t="shared" si="12"/>
        <v>25.149530139013571</v>
      </c>
      <c r="I54" s="17">
        <f t="shared" si="12"/>
        <v>24.806187509883699</v>
      </c>
      <c r="J54" s="17">
        <f t="shared" si="12"/>
        <v>25.207888482047757</v>
      </c>
      <c r="K54" s="17">
        <f t="shared" si="12"/>
        <v>25.941150912355379</v>
      </c>
      <c r="L54" s="17">
        <f t="shared" si="12"/>
        <v>28.196267101480824</v>
      </c>
      <c r="M54" s="17">
        <f t="shared" si="12"/>
        <v>25.008479287657199</v>
      </c>
      <c r="N54" s="17">
        <f t="shared" si="12"/>
        <v>23.425086848879577</v>
      </c>
      <c r="O54" s="17">
        <f t="shared" si="12"/>
        <v>22.965615627145439</v>
      </c>
      <c r="P54" s="17">
        <f t="shared" si="12"/>
        <v>23.193164995194838</v>
      </c>
      <c r="Q54" s="17">
        <f t="shared" si="12"/>
        <v>23.095974460524051</v>
      </c>
      <c r="R54" s="17">
        <f t="shared" si="12"/>
        <v>22.556153159425786</v>
      </c>
      <c r="S54" s="17">
        <f t="shared" si="12"/>
        <v>22.523960535082214</v>
      </c>
      <c r="T54" s="17">
        <f t="shared" si="12"/>
        <v>23.144424795033697</v>
      </c>
      <c r="U54" s="17">
        <f t="shared" si="12"/>
        <v>23.405524862824766</v>
      </c>
      <c r="V54" s="17">
        <f t="shared" si="12"/>
        <v>23.815237409688336</v>
      </c>
      <c r="W54" s="17">
        <f t="shared" si="12"/>
        <v>24.127589800250686</v>
      </c>
      <c r="X54" s="17">
        <f t="shared" si="12"/>
        <v>24.239545283597124</v>
      </c>
      <c r="Y54" s="17">
        <f t="shared" si="12"/>
        <v>24.945291613772429</v>
      </c>
      <c r="Z54" s="17">
        <f t="shared" si="12"/>
        <v>24.602048105291086</v>
      </c>
      <c r="AA54" s="17">
        <f t="shared" si="12"/>
        <v>24.703594347708702</v>
      </c>
      <c r="AB54" s="46"/>
      <c r="AC54" s="46"/>
      <c r="AD54" s="46"/>
      <c r="AE54" s="27"/>
    </row>
    <row r="55" spans="1:31" s="27" customFormat="1" x14ac:dyDescent="0.25">
      <c r="A55" s="41"/>
      <c r="B55" s="25" t="s">
        <v>20</v>
      </c>
      <c r="C55" s="11" t="s">
        <v>5</v>
      </c>
      <c r="D55" s="14">
        <v>0.223</v>
      </c>
      <c r="E55" s="14">
        <v>0.217</v>
      </c>
      <c r="F55" s="14">
        <v>0.221</v>
      </c>
      <c r="G55" s="14">
        <v>0.219</v>
      </c>
      <c r="H55" s="14">
        <v>0.222</v>
      </c>
      <c r="I55" s="14">
        <v>0.219</v>
      </c>
      <c r="J55" s="14">
        <v>0.224</v>
      </c>
      <c r="K55" s="14">
        <v>0.23599999999999999</v>
      </c>
      <c r="L55" s="14">
        <v>0.26400000000000001</v>
      </c>
      <c r="M55" s="14">
        <v>0.23200000000000001</v>
      </c>
      <c r="N55" s="14">
        <v>0.21299999999999999</v>
      </c>
      <c r="O55" s="14">
        <v>0.20799999999999999</v>
      </c>
      <c r="P55" s="14">
        <v>0.20899999999999999</v>
      </c>
      <c r="Q55" s="14">
        <v>0.20899999999999999</v>
      </c>
      <c r="R55" s="14">
        <v>0.20300000000000001</v>
      </c>
      <c r="S55" s="14">
        <v>0.20200000000000001</v>
      </c>
      <c r="T55" s="14">
        <v>0.20899999999999999</v>
      </c>
      <c r="U55" s="14">
        <v>0.21099999999999999</v>
      </c>
      <c r="V55" s="14">
        <v>0.21299999999999999</v>
      </c>
      <c r="W55" s="14">
        <v>0.215</v>
      </c>
      <c r="X55" s="14">
        <v>0.217</v>
      </c>
      <c r="Y55" s="14">
        <v>0.222</v>
      </c>
      <c r="Z55" s="14">
        <v>0.219</v>
      </c>
      <c r="AA55" s="14">
        <v>0.219</v>
      </c>
      <c r="AB55" s="46"/>
      <c r="AC55" s="46"/>
      <c r="AD55" s="46"/>
    </row>
    <row r="56" spans="1:31" s="28" customFormat="1" x14ac:dyDescent="0.25">
      <c r="A56" s="42"/>
      <c r="B56" s="43"/>
      <c r="C56" s="11" t="s">
        <v>6</v>
      </c>
      <c r="D56" s="14">
        <v>0.14199999999999999</v>
      </c>
      <c r="E56" s="14">
        <v>0.13800000000000001</v>
      </c>
      <c r="F56" s="14">
        <v>0.14199999999999999</v>
      </c>
      <c r="G56" s="14">
        <v>0.14099999999999999</v>
      </c>
      <c r="H56" s="14">
        <v>0.14299999999999999</v>
      </c>
      <c r="I56" s="14">
        <v>0.14099999999999999</v>
      </c>
      <c r="J56" s="14">
        <v>0.14099999999999999</v>
      </c>
      <c r="K56" s="14">
        <v>0.13600000000000001</v>
      </c>
      <c r="L56" s="14">
        <v>0.13400000000000001</v>
      </c>
      <c r="M56" s="14">
        <v>0.123</v>
      </c>
      <c r="N56" s="14">
        <v>0.123</v>
      </c>
      <c r="O56" s="14">
        <v>0.122</v>
      </c>
      <c r="P56" s="14">
        <v>0.125</v>
      </c>
      <c r="Q56" s="14">
        <v>0.123</v>
      </c>
      <c r="R56" s="14">
        <v>0.122</v>
      </c>
      <c r="S56" s="14">
        <v>0.123</v>
      </c>
      <c r="T56" s="14">
        <v>0.124</v>
      </c>
      <c r="U56" s="14">
        <v>0.126</v>
      </c>
      <c r="V56" s="14">
        <v>0.13100000000000001</v>
      </c>
      <c r="W56" s="14">
        <v>0.13400000000000001</v>
      </c>
      <c r="X56" s="14">
        <v>0.13300000000000001</v>
      </c>
      <c r="Y56" s="14">
        <v>0.13900000000000001</v>
      </c>
      <c r="Z56" s="14">
        <v>0.13700000000000001</v>
      </c>
      <c r="AA56" s="54">
        <v>0.13900000000000001</v>
      </c>
      <c r="AB56" s="46">
        <v>0.255</v>
      </c>
      <c r="AC56" s="46"/>
      <c r="AD56" s="46"/>
      <c r="AE56" s="27"/>
    </row>
    <row r="57" spans="1:31" s="28" customFormat="1" x14ac:dyDescent="0.25">
      <c r="A57" s="44"/>
      <c r="B57" s="25"/>
      <c r="C57" s="11" t="s">
        <v>7</v>
      </c>
      <c r="D57" s="15">
        <v>10.5</v>
      </c>
      <c r="E57" s="15">
        <v>10.5</v>
      </c>
      <c r="F57" s="15">
        <v>10.5</v>
      </c>
      <c r="G57" s="15">
        <v>10.5</v>
      </c>
      <c r="H57" s="15">
        <v>10.5</v>
      </c>
      <c r="I57" s="15">
        <v>10.5</v>
      </c>
      <c r="J57" s="15">
        <v>10.5</v>
      </c>
      <c r="K57" s="15">
        <v>10.5</v>
      </c>
      <c r="L57" s="15">
        <v>10.5</v>
      </c>
      <c r="M57" s="15">
        <v>10.5</v>
      </c>
      <c r="N57" s="15">
        <v>10.5</v>
      </c>
      <c r="O57" s="15">
        <v>10.5</v>
      </c>
      <c r="P57" s="15">
        <v>10.5</v>
      </c>
      <c r="Q57" s="15">
        <v>10.5</v>
      </c>
      <c r="R57" s="15">
        <v>10.5</v>
      </c>
      <c r="S57" s="15">
        <v>10.5</v>
      </c>
      <c r="T57" s="15">
        <v>10.5</v>
      </c>
      <c r="U57" s="15">
        <v>10.5</v>
      </c>
      <c r="V57" s="15">
        <v>10.5</v>
      </c>
      <c r="W57" s="15">
        <v>10.5</v>
      </c>
      <c r="X57" s="15">
        <v>10.5</v>
      </c>
      <c r="Y57" s="15">
        <v>10.5</v>
      </c>
      <c r="Z57" s="15">
        <v>10.5</v>
      </c>
      <c r="AA57" s="15">
        <v>10.5</v>
      </c>
      <c r="AB57" s="46"/>
      <c r="AC57" s="46"/>
      <c r="AD57" s="46"/>
      <c r="AE57" s="27"/>
    </row>
    <row r="58" spans="1:31" s="28" customFormat="1" x14ac:dyDescent="0.25">
      <c r="A58" s="39">
        <v>13</v>
      </c>
      <c r="B58" s="33"/>
      <c r="C58" s="11" t="s">
        <v>4</v>
      </c>
      <c r="D58" s="57">
        <f>D59*1000/(D59/SQRT((D59*D59)+(D60*D60))*D61)</f>
        <v>53.033008588991059</v>
      </c>
      <c r="E58" s="57">
        <f t="shared" ref="E58:AA58" si="13">E59*1000/(E59/SQRT((E59*E59)+(E60*E60))*E61)</f>
        <v>53.033008588991059</v>
      </c>
      <c r="F58" s="57">
        <f t="shared" si="13"/>
        <v>53.033008588991059</v>
      </c>
      <c r="G58" s="57">
        <f t="shared" si="13"/>
        <v>53.033008588991059</v>
      </c>
      <c r="H58" s="57">
        <f t="shared" si="13"/>
        <v>53.033008588991059</v>
      </c>
      <c r="I58" s="57">
        <f t="shared" si="13"/>
        <v>53.033008588991059</v>
      </c>
      <c r="J58" s="57">
        <f t="shared" si="13"/>
        <v>53.033008588991059</v>
      </c>
      <c r="K58" s="57">
        <f t="shared" si="13"/>
        <v>53.033008588991059</v>
      </c>
      <c r="L58" s="57">
        <f t="shared" si="13"/>
        <v>53.033008588991059</v>
      </c>
      <c r="M58" s="57">
        <f t="shared" si="13"/>
        <v>53.033008588991059</v>
      </c>
      <c r="N58" s="57">
        <f t="shared" si="13"/>
        <v>53.033008588991059</v>
      </c>
      <c r="O58" s="57">
        <f t="shared" si="13"/>
        <v>53.033008588991059</v>
      </c>
      <c r="P58" s="57">
        <f t="shared" si="13"/>
        <v>53.033008588991059</v>
      </c>
      <c r="Q58" s="57">
        <f t="shared" si="13"/>
        <v>53.033008588991059</v>
      </c>
      <c r="R58" s="57">
        <f t="shared" si="13"/>
        <v>11.294356998076518</v>
      </c>
      <c r="S58" s="57">
        <f t="shared" si="13"/>
        <v>55.901699437494734</v>
      </c>
      <c r="T58" s="57">
        <f t="shared" si="13"/>
        <v>58.363087649643759</v>
      </c>
      <c r="U58" s="57">
        <f t="shared" si="13"/>
        <v>58.363087649643759</v>
      </c>
      <c r="V58" s="57">
        <f t="shared" si="13"/>
        <v>58.363087649643759</v>
      </c>
      <c r="W58" s="57">
        <f t="shared" si="13"/>
        <v>58.843011479699101</v>
      </c>
      <c r="X58" s="57">
        <f t="shared" si="13"/>
        <v>58.843011479699101</v>
      </c>
      <c r="Y58" s="57">
        <f t="shared" si="13"/>
        <v>58.843011479699101</v>
      </c>
      <c r="Z58" s="57">
        <f t="shared" si="13"/>
        <v>58.843011479699101</v>
      </c>
      <c r="AA58" s="57">
        <f t="shared" si="13"/>
        <v>47.56574397610111</v>
      </c>
      <c r="AB58" s="46"/>
      <c r="AC58" s="46"/>
      <c r="AD58" s="46"/>
      <c r="AE58" s="27"/>
    </row>
    <row r="59" spans="1:31" s="27" customFormat="1" x14ac:dyDescent="0.25">
      <c r="A59" s="41"/>
      <c r="B59" s="30" t="s">
        <v>21</v>
      </c>
      <c r="C59" s="11" t="s">
        <v>5</v>
      </c>
      <c r="D59" s="24">
        <v>2.1000000000000001E-2</v>
      </c>
      <c r="E59" s="24">
        <v>2.1000000000000001E-2</v>
      </c>
      <c r="F59" s="24">
        <v>2.1000000000000001E-2</v>
      </c>
      <c r="G59" s="24">
        <v>2.1000000000000001E-2</v>
      </c>
      <c r="H59" s="24">
        <v>2.1000000000000001E-2</v>
      </c>
      <c r="I59" s="24">
        <v>2.1000000000000001E-2</v>
      </c>
      <c r="J59" s="24">
        <v>2.1000000000000001E-2</v>
      </c>
      <c r="K59" s="24">
        <v>2.1000000000000001E-2</v>
      </c>
      <c r="L59" s="24">
        <v>2.1000000000000001E-2</v>
      </c>
      <c r="M59" s="24">
        <v>2.1000000000000001E-2</v>
      </c>
      <c r="N59" s="24">
        <v>2.1000000000000001E-2</v>
      </c>
      <c r="O59" s="24">
        <v>2.1000000000000001E-2</v>
      </c>
      <c r="P59" s="24">
        <v>2.1000000000000001E-2</v>
      </c>
      <c r="Q59" s="24">
        <v>2.1000000000000001E-2</v>
      </c>
      <c r="R59" s="24">
        <v>2.0999999999999999E-3</v>
      </c>
      <c r="S59" s="24">
        <v>2.1999999999999999E-2</v>
      </c>
      <c r="T59" s="24">
        <v>2.3E-2</v>
      </c>
      <c r="U59" s="24">
        <v>2.3E-2</v>
      </c>
      <c r="V59" s="24">
        <v>2.3E-2</v>
      </c>
      <c r="W59" s="24">
        <v>2.3E-2</v>
      </c>
      <c r="X59" s="24">
        <v>2.3E-2</v>
      </c>
      <c r="Y59" s="24">
        <v>2.3E-2</v>
      </c>
      <c r="Z59" s="24">
        <v>2.3E-2</v>
      </c>
      <c r="AA59" s="24">
        <v>1.9E-2</v>
      </c>
      <c r="AB59" s="46"/>
      <c r="AC59" s="46"/>
      <c r="AD59" s="46"/>
    </row>
    <row r="60" spans="1:31" s="28" customFormat="1" x14ac:dyDescent="0.25">
      <c r="A60" s="42"/>
      <c r="B60" s="31"/>
      <c r="C60" s="11" t="s">
        <v>6</v>
      </c>
      <c r="D60" s="24">
        <v>3.0000000000000001E-3</v>
      </c>
      <c r="E60" s="24">
        <v>3.0000000000000001E-3</v>
      </c>
      <c r="F60" s="24">
        <v>3.0000000000000001E-3</v>
      </c>
      <c r="G60" s="24">
        <v>3.0000000000000001E-3</v>
      </c>
      <c r="H60" s="24">
        <v>3.0000000000000001E-3</v>
      </c>
      <c r="I60" s="24">
        <v>3.0000000000000001E-3</v>
      </c>
      <c r="J60" s="24">
        <v>3.0000000000000001E-3</v>
      </c>
      <c r="K60" s="24">
        <v>3.0000000000000001E-3</v>
      </c>
      <c r="L60" s="24">
        <v>3.0000000000000001E-3</v>
      </c>
      <c r="M60" s="24">
        <v>3.0000000000000001E-3</v>
      </c>
      <c r="N60" s="24">
        <v>3.0000000000000001E-3</v>
      </c>
      <c r="O60" s="24">
        <v>3.0000000000000001E-3</v>
      </c>
      <c r="P60" s="24">
        <v>3.0000000000000001E-3</v>
      </c>
      <c r="Q60" s="24">
        <v>3.0000000000000001E-3</v>
      </c>
      <c r="R60" s="24">
        <v>4.0000000000000001E-3</v>
      </c>
      <c r="S60" s="24">
        <v>4.0000000000000001E-3</v>
      </c>
      <c r="T60" s="24">
        <v>4.0000000000000001E-3</v>
      </c>
      <c r="U60" s="24">
        <v>4.0000000000000001E-3</v>
      </c>
      <c r="V60" s="24">
        <v>4.0000000000000001E-3</v>
      </c>
      <c r="W60" s="24">
        <v>5.0000000000000001E-3</v>
      </c>
      <c r="X60" s="24">
        <v>5.0000000000000001E-3</v>
      </c>
      <c r="Y60" s="24">
        <v>5.0000000000000001E-3</v>
      </c>
      <c r="Z60" s="24">
        <v>5.0000000000000001E-3</v>
      </c>
      <c r="AA60" s="24">
        <v>1E-3</v>
      </c>
      <c r="AB60" s="46"/>
      <c r="AC60" s="46"/>
      <c r="AD60" s="46"/>
      <c r="AE60" s="27"/>
    </row>
    <row r="61" spans="1:31" s="28" customFormat="1" x14ac:dyDescent="0.25">
      <c r="A61" s="44"/>
      <c r="B61" s="32"/>
      <c r="C61" s="11" t="s">
        <v>7</v>
      </c>
      <c r="D61" s="15">
        <v>0.4</v>
      </c>
      <c r="E61" s="15">
        <v>0.4</v>
      </c>
      <c r="F61" s="15">
        <v>0.4</v>
      </c>
      <c r="G61" s="15">
        <v>0.4</v>
      </c>
      <c r="H61" s="15">
        <v>0.4</v>
      </c>
      <c r="I61" s="15">
        <v>0.4</v>
      </c>
      <c r="J61" s="15">
        <v>0.4</v>
      </c>
      <c r="K61" s="15">
        <v>0.4</v>
      </c>
      <c r="L61" s="15">
        <v>0.4</v>
      </c>
      <c r="M61" s="15">
        <v>0.4</v>
      </c>
      <c r="N61" s="15">
        <v>0.4</v>
      </c>
      <c r="O61" s="15">
        <v>0.4</v>
      </c>
      <c r="P61" s="15">
        <v>0.4</v>
      </c>
      <c r="Q61" s="15">
        <v>0.4</v>
      </c>
      <c r="R61" s="15">
        <v>0.4</v>
      </c>
      <c r="S61" s="15">
        <v>0.4</v>
      </c>
      <c r="T61" s="15">
        <v>0.4</v>
      </c>
      <c r="U61" s="15">
        <v>0.4</v>
      </c>
      <c r="V61" s="15">
        <v>0.4</v>
      </c>
      <c r="W61" s="15">
        <v>0.4</v>
      </c>
      <c r="X61" s="15">
        <v>0.4</v>
      </c>
      <c r="Y61" s="15">
        <v>0.4</v>
      </c>
      <c r="Z61" s="15">
        <v>0.4</v>
      </c>
      <c r="AA61" s="15">
        <v>0.4</v>
      </c>
      <c r="AB61" s="46"/>
      <c r="AC61" s="46"/>
      <c r="AD61" s="46"/>
      <c r="AE61" s="27"/>
    </row>
    <row r="62" spans="1:31" s="28" customFormat="1" x14ac:dyDescent="0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46"/>
      <c r="AC62" s="46"/>
      <c r="AD62" s="46"/>
      <c r="AE62" s="27"/>
    </row>
    <row r="63" spans="1:31" s="28" customFormat="1" x14ac:dyDescent="0.25">
      <c r="C63" s="22"/>
      <c r="D63" s="22" t="s">
        <v>23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46"/>
      <c r="AC63" s="46"/>
      <c r="AD63" s="46"/>
      <c r="AE63" s="27"/>
    </row>
    <row r="65" spans="3:28" x14ac:dyDescent="0.25">
      <c r="G65" s="22" t="s">
        <v>29</v>
      </c>
    </row>
    <row r="71" spans="3:28" x14ac:dyDescent="0.25"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3:28" x14ac:dyDescent="0.25"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3:28" x14ac:dyDescent="0.25"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5" spans="3:28" x14ac:dyDescent="0.25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</row>
    <row r="76" spans="3:28" x14ac:dyDescent="0.25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2"/>
    </row>
    <row r="77" spans="3:28" x14ac:dyDescent="0.25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2"/>
    </row>
    <row r="78" spans="3:28" x14ac:dyDescent="0.25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2"/>
    </row>
    <row r="79" spans="3:28" x14ac:dyDescent="0.25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</row>
    <row r="80" spans="3:28" x14ac:dyDescent="0.25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2"/>
    </row>
    <row r="81" spans="3:28" x14ac:dyDescent="0.25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2"/>
    </row>
    <row r="82" spans="3:28" x14ac:dyDescent="0.25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2"/>
    </row>
    <row r="83" spans="3:28" x14ac:dyDescent="0.25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2"/>
    </row>
    <row r="84" spans="3:28" x14ac:dyDescent="0.25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2"/>
    </row>
    <row r="85" spans="3:28" x14ac:dyDescent="0.25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2"/>
    </row>
    <row r="86" spans="3:28" x14ac:dyDescent="0.25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2"/>
    </row>
    <row r="87" spans="3:28" x14ac:dyDescent="0.25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2"/>
    </row>
    <row r="88" spans="3:28" x14ac:dyDescent="0.25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2"/>
    </row>
    <row r="89" spans="3:28" x14ac:dyDescent="0.25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2"/>
    </row>
    <row r="90" spans="3:28" x14ac:dyDescent="0.25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2"/>
    </row>
    <row r="91" spans="3:28" x14ac:dyDescent="0.25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2"/>
    </row>
    <row r="92" spans="3:28" x14ac:dyDescent="0.25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2"/>
    </row>
  </sheetData>
  <mergeCells count="42">
    <mergeCell ref="A1:S1"/>
    <mergeCell ref="X1:Z1"/>
    <mergeCell ref="A2:G2"/>
    <mergeCell ref="X2:Z2"/>
    <mergeCell ref="L4:L5"/>
    <mergeCell ref="M4:M5"/>
    <mergeCell ref="X4:X5"/>
    <mergeCell ref="D4:D5"/>
    <mergeCell ref="E4:E5"/>
    <mergeCell ref="F4:F5"/>
    <mergeCell ref="O4:O5"/>
    <mergeCell ref="P4:P5"/>
    <mergeCell ref="N4:N5"/>
    <mergeCell ref="B4:B5"/>
    <mergeCell ref="I4:I5"/>
    <mergeCell ref="J4:J5"/>
    <mergeCell ref="AA4:AA5"/>
    <mergeCell ref="Q4:Q5"/>
    <mergeCell ref="V4:V5"/>
    <mergeCell ref="R4:R5"/>
    <mergeCell ref="K4:K5"/>
    <mergeCell ref="W4:W5"/>
    <mergeCell ref="Y4:Y5"/>
    <mergeCell ref="Z4:Z5"/>
    <mergeCell ref="S4:S5"/>
    <mergeCell ref="T4:T5"/>
    <mergeCell ref="U4:U5"/>
    <mergeCell ref="B38:B41"/>
    <mergeCell ref="B42:B45"/>
    <mergeCell ref="B50:B53"/>
    <mergeCell ref="A34:A37"/>
    <mergeCell ref="H4:H5"/>
    <mergeCell ref="G4:G5"/>
    <mergeCell ref="A26:A29"/>
    <mergeCell ref="A6:A9"/>
    <mergeCell ref="A10:A13"/>
    <mergeCell ref="A14:A17"/>
    <mergeCell ref="A18:A21"/>
    <mergeCell ref="A22:A25"/>
    <mergeCell ref="A4:A5"/>
    <mergeCell ref="B10:B13"/>
    <mergeCell ref="B14:B17"/>
  </mergeCells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F21" sqref="F21"/>
    </sheetView>
  </sheetViews>
  <sheetFormatPr defaultRowHeight="15" x14ac:dyDescent="0.25"/>
  <cols>
    <col min="1" max="1" width="3.5703125" customWidth="1"/>
    <col min="2" max="2" width="6.7109375" customWidth="1"/>
    <col min="3" max="4" width="5.28515625" customWidth="1"/>
    <col min="5" max="5" width="4.85546875" customWidth="1"/>
    <col min="6" max="7" width="5.5703125" customWidth="1"/>
    <col min="8" max="8" width="5.140625" customWidth="1"/>
    <col min="9" max="9" width="4.85546875" customWidth="1"/>
    <col min="10" max="10" width="6" customWidth="1"/>
    <col min="11" max="11" width="5.28515625" customWidth="1"/>
    <col min="12" max="12" width="4.85546875" customWidth="1"/>
    <col min="13" max="13" width="10.42578125" customWidth="1"/>
    <col min="14" max="14" width="15.140625" customWidth="1"/>
    <col min="15" max="15" width="5" customWidth="1"/>
    <col min="16" max="16" width="4.5703125" customWidth="1"/>
    <col min="17" max="17" width="4.7109375" customWidth="1"/>
    <col min="18" max="18" width="4.140625" customWidth="1"/>
    <col min="19" max="19" width="5" customWidth="1"/>
    <col min="20" max="20" width="4.85546875" customWidth="1"/>
    <col min="21" max="21" width="4" customWidth="1"/>
    <col min="22" max="23" width="4.85546875" customWidth="1"/>
  </cols>
  <sheetData>
    <row r="1" spans="1:2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18.75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68.25" customHeight="1" thickBot="1" x14ac:dyDescent="0.3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3" ht="33.75" customHeight="1" thickBot="1" x14ac:dyDescent="0.3">
      <c r="A4" s="148"/>
      <c r="B4" s="148"/>
      <c r="C4" s="146"/>
      <c r="D4" s="150"/>
      <c r="E4" s="147"/>
      <c r="F4" s="146"/>
      <c r="G4" s="150"/>
      <c r="H4" s="150"/>
      <c r="I4" s="147"/>
      <c r="J4" s="146"/>
      <c r="K4" s="150"/>
      <c r="L4" s="158"/>
      <c r="M4" s="148"/>
      <c r="N4" s="65"/>
      <c r="O4" s="131"/>
      <c r="P4" s="132"/>
      <c r="Q4" s="133"/>
      <c r="R4" s="131"/>
      <c r="S4" s="132"/>
      <c r="T4" s="133"/>
      <c r="U4" s="131"/>
      <c r="V4" s="132"/>
      <c r="W4" s="133"/>
    </row>
    <row r="5" spans="1:23" ht="78.75" customHeight="1" thickBot="1" x14ac:dyDescent="0.3">
      <c r="A5" s="149"/>
      <c r="B5" s="149"/>
      <c r="C5" s="140"/>
      <c r="D5" s="142"/>
      <c r="E5" s="144"/>
      <c r="F5" s="142"/>
      <c r="G5" s="146"/>
      <c r="H5" s="147"/>
      <c r="I5" s="142"/>
      <c r="J5" s="142"/>
      <c r="K5" s="146"/>
      <c r="L5" s="147"/>
      <c r="M5" s="149"/>
      <c r="N5" s="66"/>
      <c r="O5" s="134"/>
      <c r="P5" s="135"/>
      <c r="Q5" s="136"/>
      <c r="R5" s="134"/>
      <c r="S5" s="135"/>
      <c r="T5" s="136"/>
      <c r="U5" s="134"/>
      <c r="V5" s="135"/>
      <c r="W5" s="136"/>
    </row>
    <row r="6" spans="1:23" ht="24.75" customHeight="1" thickBot="1" x14ac:dyDescent="0.3">
      <c r="A6" s="59"/>
      <c r="B6" s="59"/>
      <c r="C6" s="141"/>
      <c r="D6" s="143"/>
      <c r="E6" s="145"/>
      <c r="F6" s="143"/>
      <c r="G6" s="60"/>
      <c r="H6" s="60"/>
      <c r="I6" s="143"/>
      <c r="J6" s="143"/>
      <c r="K6" s="60"/>
      <c r="L6" s="60"/>
      <c r="M6" s="61"/>
      <c r="N6" s="62"/>
      <c r="O6" s="137"/>
      <c r="P6" s="138"/>
      <c r="Q6" s="139"/>
      <c r="R6" s="137"/>
      <c r="S6" s="138"/>
      <c r="T6" s="139"/>
      <c r="U6" s="137"/>
      <c r="V6" s="138"/>
      <c r="W6" s="139"/>
    </row>
    <row r="7" spans="1:23" ht="15.75" thickBot="1" x14ac:dyDescent="0.3">
      <c r="A7" s="63"/>
      <c r="B7" s="63"/>
      <c r="C7" s="63"/>
      <c r="D7" s="63"/>
      <c r="E7" s="6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5.75" thickBot="1" x14ac:dyDescent="0.3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</row>
    <row r="9" spans="1:23" ht="27" customHeight="1" x14ac:dyDescent="0.25">
      <c r="A9" s="106"/>
      <c r="B9" s="99"/>
      <c r="C9" s="88"/>
      <c r="D9" s="89"/>
      <c r="E9" s="87"/>
      <c r="F9" s="90"/>
      <c r="G9" s="91"/>
      <c r="H9" s="91"/>
      <c r="I9" s="87"/>
      <c r="J9" s="90"/>
      <c r="K9" s="91"/>
      <c r="L9" s="101"/>
      <c r="M9" s="155"/>
      <c r="N9" s="104"/>
      <c r="O9" s="67"/>
      <c r="P9" s="68"/>
      <c r="Q9" s="69"/>
      <c r="R9" s="70"/>
      <c r="S9" s="71"/>
      <c r="T9" s="72"/>
      <c r="U9" s="70"/>
      <c r="V9" s="71"/>
      <c r="W9" s="72"/>
    </row>
    <row r="10" spans="1:23" ht="27" customHeight="1" x14ac:dyDescent="0.25">
      <c r="A10" s="100"/>
      <c r="B10" s="82"/>
      <c r="C10" s="83"/>
      <c r="D10" s="84"/>
      <c r="E10" s="82"/>
      <c r="F10" s="85"/>
      <c r="G10" s="86"/>
      <c r="H10" s="86"/>
      <c r="I10" s="82"/>
      <c r="J10" s="85"/>
      <c r="K10" s="86"/>
      <c r="L10" s="102"/>
      <c r="M10" s="156"/>
      <c r="N10" s="105"/>
      <c r="O10" s="78"/>
      <c r="P10" s="76"/>
      <c r="Q10" s="79"/>
      <c r="R10" s="80"/>
      <c r="S10" s="77"/>
      <c r="T10" s="81"/>
      <c r="U10" s="80"/>
      <c r="V10" s="77"/>
      <c r="W10" s="81"/>
    </row>
    <row r="11" spans="1:23" ht="26.25" customHeight="1" x14ac:dyDescent="0.25">
      <c r="A11" s="92"/>
      <c r="B11" s="82"/>
      <c r="C11" s="83"/>
      <c r="D11" s="84"/>
      <c r="E11" s="82"/>
      <c r="F11" s="85"/>
      <c r="G11" s="86"/>
      <c r="H11" s="86"/>
      <c r="I11" s="82"/>
      <c r="J11" s="85"/>
      <c r="K11" s="86"/>
      <c r="L11" s="102"/>
      <c r="M11" s="156"/>
      <c r="N11" s="105"/>
      <c r="O11" s="78"/>
      <c r="P11" s="76"/>
      <c r="Q11" s="79"/>
      <c r="R11" s="80"/>
      <c r="S11" s="77"/>
      <c r="T11" s="81"/>
      <c r="U11" s="80"/>
      <c r="V11" s="77"/>
      <c r="W11" s="81"/>
    </row>
    <row r="12" spans="1:23" ht="27.75" customHeight="1" thickBot="1" x14ac:dyDescent="0.3">
      <c r="A12" s="93"/>
      <c r="B12" s="94"/>
      <c r="C12" s="95"/>
      <c r="D12" s="96"/>
      <c r="E12" s="94"/>
      <c r="F12" s="97"/>
      <c r="G12" s="98"/>
      <c r="H12" s="98"/>
      <c r="I12" s="94"/>
      <c r="J12" s="97"/>
      <c r="K12" s="98"/>
      <c r="L12" s="103"/>
      <c r="M12" s="157"/>
      <c r="N12" s="111"/>
      <c r="O12" s="73"/>
      <c r="P12" s="74"/>
      <c r="Q12" s="75"/>
      <c r="R12" s="73"/>
      <c r="S12" s="74"/>
      <c r="T12" s="75"/>
      <c r="U12" s="73"/>
      <c r="V12" s="74"/>
      <c r="W12" s="75"/>
    </row>
    <row r="13" spans="1:23" x14ac:dyDescent="0.25">
      <c r="N13" s="107"/>
      <c r="O13" s="108"/>
      <c r="P13" s="109"/>
      <c r="Q13" s="109"/>
      <c r="R13" s="110"/>
      <c r="S13" s="107"/>
    </row>
    <row r="14" spans="1:23" x14ac:dyDescent="0.25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3" x14ac:dyDescent="0.25"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3" x14ac:dyDescent="0.25"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6:22" x14ac:dyDescent="0.25"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</sheetData>
  <mergeCells count="21">
    <mergeCell ref="A8:W8"/>
    <mergeCell ref="M9:M12"/>
    <mergeCell ref="J4:L4"/>
    <mergeCell ref="K5:L5"/>
    <mergeCell ref="F4:I4"/>
    <mergeCell ref="A2:W2"/>
    <mergeCell ref="O4:Q6"/>
    <mergeCell ref="C5:C6"/>
    <mergeCell ref="D5:D6"/>
    <mergeCell ref="E5:E6"/>
    <mergeCell ref="F5:F6"/>
    <mergeCell ref="G5:H5"/>
    <mergeCell ref="I5:I6"/>
    <mergeCell ref="J5:J6"/>
    <mergeCell ref="A4:A5"/>
    <mergeCell ref="B4:B5"/>
    <mergeCell ref="C4:E4"/>
    <mergeCell ref="A3:W3"/>
    <mergeCell ref="R4:T6"/>
    <mergeCell ref="U4:W6"/>
    <mergeCell ref="M4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Замеры</vt:lpstr>
      <vt:lpstr>АЧР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Gorilev_AYU</dc:creator>
  <cp:lastModifiedBy>Gorilev_AYU</cp:lastModifiedBy>
  <cp:lastPrinted>2021-06-22T11:46:49Z</cp:lastPrinted>
  <dcterms:created xsi:type="dcterms:W3CDTF">2014-06-19T04:57:13Z</dcterms:created>
  <dcterms:modified xsi:type="dcterms:W3CDTF">2022-12-26T09:03:12Z</dcterms:modified>
</cp:coreProperties>
</file>